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2285" windowHeight="7110" activeTab="1"/>
  </bookViews>
  <sheets>
    <sheet name="Plan de Acción" sheetId="2" r:id="rId1"/>
    <sheet name="Seguimiento" sheetId="3" r:id="rId2"/>
    <sheet name="Hoja1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9" i="3" l="1"/>
  <c r="Y29" i="3"/>
  <c r="M67" i="3" l="1"/>
  <c r="X25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7" i="3"/>
  <c r="X6" i="3"/>
  <c r="Y5" i="3" s="1"/>
  <c r="X5" i="3"/>
  <c r="Y18" i="3" l="1"/>
  <c r="Y36" i="3"/>
  <c r="Y52" i="3" s="1"/>
  <c r="Y53" i="3" s="1"/>
  <c r="Y56" i="3"/>
  <c r="Y55" i="3"/>
  <c r="Y58" i="3"/>
  <c r="Y59" i="3" l="1"/>
  <c r="Y57" i="3"/>
</calcChain>
</file>

<file path=xl/comments1.xml><?xml version="1.0" encoding="utf-8"?>
<comments xmlns="http://schemas.openxmlformats.org/spreadsheetml/2006/main">
  <authors>
    <author>Dennys Downs Livingston</author>
  </authors>
  <commentList>
    <comment ref="U4" authorId="0">
      <text>
        <r>
          <rPr>
            <sz val="9"/>
            <color indexed="81"/>
            <rFont val="Tahoma"/>
            <family val="2"/>
          </rPr>
          <t xml:space="preserve">Producto que se espera obtener de la actividad y contribuir al objetivo
</t>
        </r>
      </text>
    </comment>
    <comment ref="V4" authorId="0">
      <text>
        <r>
          <rPr>
            <sz val="9"/>
            <color indexed="81"/>
            <rFont val="Tahoma"/>
            <family val="2"/>
          </rPr>
          <t xml:space="preserve">Lidera la ejecución  actividades, reposta el avance del indicador y realiza el análisis del avance logrado
</t>
        </r>
      </text>
    </comment>
    <comment ref="W4" authorId="0">
      <text>
        <r>
          <rPr>
            <sz val="9"/>
            <color indexed="81"/>
            <rFont val="Tahoma"/>
            <family val="2"/>
          </rPr>
          <t>Desarrollan la actividades</t>
        </r>
      </text>
    </comment>
  </commentList>
</comments>
</file>

<file path=xl/comments2.xml><?xml version="1.0" encoding="utf-8"?>
<comments xmlns="http://schemas.openxmlformats.org/spreadsheetml/2006/main">
  <authors>
    <author>Dennys Downs Livingston</author>
  </authors>
  <commentList>
    <comment ref="U4" authorId="0">
      <text>
        <r>
          <rPr>
            <sz val="9"/>
            <color indexed="81"/>
            <rFont val="Tahoma"/>
            <family val="2"/>
          </rPr>
          <t xml:space="preserve">Producto que se espera obtener de la actividad y contribuir al objetivo
</t>
        </r>
      </text>
    </comment>
    <comment ref="AF4" authorId="0">
      <text>
        <r>
          <rPr>
            <sz val="9"/>
            <color indexed="81"/>
            <rFont val="Tahoma"/>
            <family val="2"/>
          </rPr>
          <t xml:space="preserve">Lidera la ejecución  actividades, reposta el avance del indicador y realiza el análisis del avance logrado
</t>
        </r>
      </text>
    </comment>
    <comment ref="AG4" authorId="0">
      <text>
        <r>
          <rPr>
            <sz val="9"/>
            <color indexed="81"/>
            <rFont val="Tahoma"/>
            <family val="2"/>
          </rPr>
          <t>Desarrollan la actividades</t>
        </r>
      </text>
    </comment>
  </commentList>
</comments>
</file>

<file path=xl/sharedStrings.xml><?xml version="1.0" encoding="utf-8"?>
<sst xmlns="http://schemas.openxmlformats.org/spreadsheetml/2006/main" count="694" uniqueCount="290">
  <si>
    <t>RESPONSABLES</t>
  </si>
  <si>
    <t>No.</t>
  </si>
  <si>
    <t>Actividades</t>
  </si>
  <si>
    <t>Instrumento de ejecución</t>
  </si>
  <si>
    <t>Meta  anual y/o producto</t>
  </si>
  <si>
    <t xml:space="preserve">Ejecutores </t>
  </si>
  <si>
    <t>NI</t>
  </si>
  <si>
    <t>Informe avance</t>
  </si>
  <si>
    <t>N/I</t>
  </si>
  <si>
    <t>Promover y fortalecer el control social a través de los Contralores Escolares, Veedores ciudadanos y Juntas de acción comunal.</t>
  </si>
  <si>
    <t>Convenio o Acuerdos</t>
  </si>
  <si>
    <t>Planes de mejoramiento individual</t>
  </si>
  <si>
    <t xml:space="preserve">Acto administrativo </t>
  </si>
  <si>
    <t>Contralor Auxiliar</t>
  </si>
  <si>
    <t>Proferir fallos con o sin Responsabilidad Fiscal dentro de los terminos legalmente establecidos para ello</t>
  </si>
  <si>
    <t>Establecer en el auto de cese y archivo de las actuaciones Fiscales por pago, el valor pagado por los presuntos Responsables</t>
  </si>
  <si>
    <t>Auto</t>
  </si>
  <si>
    <t>Establecer los valores cancelados resultados de haber sido proferidos fallos con responsabilidad fiscal antes del cobro persuacivo en jurisdiccion coactiva</t>
  </si>
  <si>
    <t xml:space="preserve">Visitar a los diferentes establecimientos educativos para capacitar al estudiantado sobre la importancia del control fiscal y de esta manera realizar las posesiones de los contralores escolares. </t>
  </si>
  <si>
    <t>Realizar seguimiento y evaluación al avance en la implementación del Plan Estratégico de la entidad.</t>
  </si>
  <si>
    <t>Realizar las acciones de seguimiento de cada uno de los procesos que conforman el Sistema de Gestión de la Calidad.</t>
  </si>
  <si>
    <t>Realizar DEMOS- con el software contable sobre la contabilidad bajo estandar internacional.</t>
  </si>
  <si>
    <t>Elaboración del ESFA (Estado de Situación Financiera de Apertura)</t>
  </si>
  <si>
    <t>Eje Estratégico</t>
  </si>
  <si>
    <t>PLAN DE ACCION 2017</t>
  </si>
  <si>
    <t>Programas Estratégicos</t>
  </si>
  <si>
    <t>1.4. Estructurar e implementar el Programa de Bienestar Social y Estímulos para cada anualidad.</t>
  </si>
  <si>
    <t>1.5 Gestión de archivos de acuerdo con las normas vigentes en la materia.</t>
  </si>
  <si>
    <t>PROCESO RESPONSABLE</t>
  </si>
  <si>
    <t>PLANEACIÓN INSTITUCIONAL</t>
  </si>
  <si>
    <t>GESTIÓN FINANCIERA</t>
  </si>
  <si>
    <t>Elaboración y ejecución del Presupuesto Anual de Gastos de la Entidad</t>
  </si>
  <si>
    <t>Nombre del Indicador</t>
  </si>
  <si>
    <t>Fórmula del Indicador</t>
  </si>
  <si>
    <t>Porcentaje de cumplimiento en potenciales aliados estratégicos</t>
  </si>
  <si>
    <t>CRONOGRAMA</t>
  </si>
  <si>
    <t>MESES</t>
  </si>
  <si>
    <t>Presupuesto adoptado</t>
  </si>
  <si>
    <t xml:space="preserve">Porcentaje de cumplimiento en las metas de ejecución presupuestal  </t>
  </si>
  <si>
    <t>Constituir el Plan Anual de Caja - PAC de la vigencia.</t>
  </si>
  <si>
    <t>PAC constituido</t>
  </si>
  <si>
    <t>Porcentaje de cumplimiento del PAC de la vigencia</t>
  </si>
  <si>
    <t xml:space="preserve">Elaboración del Balance General anual y Estado financiero </t>
  </si>
  <si>
    <t>Balance General de la Vigencia</t>
  </si>
  <si>
    <t>Porcentaje de cumplimiento de la meta fijada para la elaboración del Balance General de la Entidad</t>
  </si>
  <si>
    <t>(Número de balance general elaborada y aprobada/Número de balance general por elaborar y aprobar)X100</t>
  </si>
  <si>
    <t>Informe Estado Financiero del año</t>
  </si>
  <si>
    <t>Porcentaje de cumplimiento de la meta fijada para la realización del Estado Financiero Económica y Social.</t>
  </si>
  <si>
    <t>Sistema NICSP</t>
  </si>
  <si>
    <t>Porcentaje de cumplimiento en la implementación  Demos</t>
  </si>
  <si>
    <t>Preparación e implementación del Plan de Adquisiciónes de Bienes de Servicios en la vigencia.</t>
  </si>
  <si>
    <t>Porcentaje de cumplimiento de la meta para la elaboración e implementación del plan de adquisiciones.</t>
  </si>
  <si>
    <t>(Número de Plan de Adquisiciones en Implementación/Número de Plan de Adquisiciones formulado)X100</t>
  </si>
  <si>
    <t>(Número de DEMOS realizados / Numero de DEMOS programados)X100</t>
  </si>
  <si>
    <t xml:space="preserve"> Ejecución del Plan de Adquisiciones para cada vigencia. </t>
  </si>
  <si>
    <t>Porcentaje de cumplimiento de la meta del valor del Plan de Adquisiciones.</t>
  </si>
  <si>
    <t>(Valor del Plan de Adquisiciones ejecutado/Valor del Plan de Adquisiciones programado)X100</t>
  </si>
  <si>
    <t>Cumplimiento de la publicación en el SECOP de todas las etapas contractuales, en el marco de la normas vigentes.</t>
  </si>
  <si>
    <t>SECOP</t>
  </si>
  <si>
    <t>Porcentaje de cumplimiento de la meta de publicaciones de todas las etapas contractuales en el SECOP</t>
  </si>
  <si>
    <t>(Número de documentos de las etapas contractuales publicadas en el SECOP/Número de documentos de las etapas contractuales que deben ser pulicados en el SECOP)X100</t>
  </si>
  <si>
    <t>TALENTO HUMANO</t>
  </si>
  <si>
    <t>Ejecutar el Plan de Capacitación Institucional para la vigencia.</t>
  </si>
  <si>
    <t>Informe de seguimienots</t>
  </si>
  <si>
    <t>(Número de temas desarrollados en el PIC/Número de temas priorizados en el PIC)X100</t>
  </si>
  <si>
    <t>Formular y desarrollar actividades de bienestar social e incentivos encaminadas a dar respuesta a las necesidades de los funcionarios de la institución.</t>
  </si>
  <si>
    <t>Programa de Bienestar Social y Estímulos</t>
  </si>
  <si>
    <t>(Número de funcionarios que participan en los programas de bienestar/Número de funcionarios existenten en la Entidad)X100</t>
  </si>
  <si>
    <t xml:space="preserve">Implementar Plan de Institucional de Archivos (PINAR) </t>
  </si>
  <si>
    <t>Informe de seguimiento</t>
  </si>
  <si>
    <t>Porcentaje de cumplimiento de las actividades programadas en el PINAR</t>
  </si>
  <si>
    <t>(Número de las actividades desarrolladas en el PINAR/Número de las actividades programadas en el PINAR)X100</t>
  </si>
  <si>
    <t>MODERNIZACIÓN ORGANIZACIONAL</t>
  </si>
  <si>
    <t>2.1. Revisión de la Estructura Organizacional hacia modelos organizacionales más funcionales y eficientes.</t>
  </si>
  <si>
    <t>(Número de estudio de capacidad de carga elaborada/Número de capacidad de carga por eleborar)X100</t>
  </si>
  <si>
    <t>Socializar resultados del estudio de carga con directiva.</t>
  </si>
  <si>
    <t>Actas</t>
  </si>
  <si>
    <t>(Número de personal socializada/Número de personal existente en la Entidad)X100</t>
  </si>
  <si>
    <t>2.2. Fortalecimiento en el sistema de planeación institucional, a través de la implementación y evaluación de los planes por adoptar y adoptados por la Entidad.</t>
  </si>
  <si>
    <t>Realizar seguimiento y evaluación al avance en la implementación del Plan de Acción correspondiente a la vigencia.</t>
  </si>
  <si>
    <t>Revisión y ajustes al Plan Estratégico 2017-2019</t>
  </si>
  <si>
    <t>Plan Estratégico</t>
  </si>
  <si>
    <t>Porcentaje de cumplimiento a la meta de seguimientos y evaluación del Plan Estratégico</t>
  </si>
  <si>
    <t>Porcentaje de cumplimiento a la meta de seguimientos y evaluación del Plan de Acción correspondiente a la vigencia.</t>
  </si>
  <si>
    <t>Plan de Acción.</t>
  </si>
  <si>
    <t>Documento Diagnóstico</t>
  </si>
  <si>
    <t>Realizar un diagnóstico de las herramientas técnológicas existentes en la entidad, con el fin de determinar la plataforma tecnológica acorde a las necesidades reales para las gestiones administrativa, financiera, contractual y fiscal.</t>
  </si>
  <si>
    <t>NTCGP1000:2009</t>
  </si>
  <si>
    <t>Porcentaje de cumplimiento de las revisiones por la dirección realizadas</t>
  </si>
  <si>
    <t>(Número de revisiones por la dirección realizadas/Número de revisiones por la dirección programadas)X100</t>
  </si>
  <si>
    <t>Desarrollar revisiones por la dirección en la implementación del sistema de gestión de la calidad.</t>
  </si>
  <si>
    <t>FORTALECIMIENTO INSTITUCIONAL</t>
  </si>
  <si>
    <t>3.1 Aplicación rigurosa del Marco Normativo de Control Fiscal, cumpliendo con el cometido misional constitucional y legal de la entidad.</t>
  </si>
  <si>
    <t>3.2 Implementación de "Mecanismos de Exigibilidad" de manera eficaz y oportuna</t>
  </si>
  <si>
    <t>EVALUACIÓN, ANÁLISIS Y MEJORA</t>
  </si>
  <si>
    <t>3.3 Atendiendo el Principio de Publicidad, visibilizar hacia los sujetos de control fiscal y la ciudadanía las actuaciones de la entidad, de tal manera que reflejan ser técnicas, honestas y transparentes.</t>
  </si>
  <si>
    <t>PARTICIPACIÓN CIUDADANA</t>
  </si>
  <si>
    <t>3.4 Posicionar a la Contraloría Departamental como un referente en el imaginario ciudadano de Buenas Prácticas Públicas.</t>
  </si>
  <si>
    <t>Porcentaje de cumplimiento en la atención oportuna de la PQRSD</t>
  </si>
  <si>
    <t>(Número de PQRSD atendidas oportunamente/Número de PQRSD presentada a la Entidad</t>
  </si>
  <si>
    <t xml:space="preserve">Promover en cada vigencia fiscal la participación en la rendición de cuenta a la ciudadanía en general como organización de control social. </t>
  </si>
  <si>
    <t>Porcentaje de cobertura de participación de la ciudadanía en las rendiciones de cuenta.</t>
  </si>
  <si>
    <t>Lista actores invitados y participados/memorias</t>
  </si>
  <si>
    <t>Procedimiento PQRSD</t>
  </si>
  <si>
    <t>Medir la satisfacción de la ciudadanía sobre las actuaciones misionales de la Entidad.</t>
  </si>
  <si>
    <t xml:space="preserve">Memoria </t>
  </si>
  <si>
    <t>Revisión, ajustes y adopción del Plan Anticorrupción y Atención al Ciudadano para la vigencia 2017.</t>
  </si>
  <si>
    <t>Plan Anticorrupción y Atención al ciudadano</t>
  </si>
  <si>
    <t>Porcentaje de cumplimiento a la meta de revisión, ajustes y adopción del Plan Anticorrupción y Atención al ciudadano para la vigencia.</t>
  </si>
  <si>
    <t>(Número de Plan Anticorrupción revisado y adoptado/Número de Plan Anticorrupción por adoptar)X100</t>
  </si>
  <si>
    <t>Plan de visitas-actas</t>
  </si>
  <si>
    <t>Porcentaje de cobertura del estudiantado visitadas en los establecimientos escolares para capacitar sobre la importancia del control fiscal.</t>
  </si>
  <si>
    <t>COORDINACIÓN DEL CONTROL FISCAL MICRO Y LOS PROCESOS DE RESPONSABILIDAD FISCAL</t>
  </si>
  <si>
    <t>4.1.Mejorar la capacidad de respuesta de la entidad ante las denuncias con implicaciones fiscales de la ciudadanía.</t>
  </si>
  <si>
    <t>4.2 Promover la conformación de Veedurías Ciudadanas y el fortalecimiento de las existentes, así como su capacitación para construir tejido ciudadano con competencias políticas, sociales, cívicas y de control fiscal social.</t>
  </si>
  <si>
    <t>Plan General de Auditorías-PGA</t>
  </si>
  <si>
    <t xml:space="preserve">AUDITORÍA </t>
  </si>
  <si>
    <t>Seguimiento y evaluación al cumplimiento de los planes de mejoramiento de auditorias anteriores realizados a los sujetos de control.</t>
  </si>
  <si>
    <t>Porcentaje de cumplimiento de la meta de seguimiento y evaluación a los planes de mejoramiento como resultado de las auditorías realizadas a los sujetos de control</t>
  </si>
  <si>
    <t>Porcentaje de cumplimiento en los trámites administrativos sancionatorios</t>
  </si>
  <si>
    <t>(Número de procesos administrativos tramitados /Número de procesos administratvos aperturados (si amerita)X100</t>
  </si>
  <si>
    <t>ADMINISTRATIVO SANCIONATORIO</t>
  </si>
  <si>
    <t>Tramitar la etapa de indagaciones preliminares dentro de los terminos legalmente establecidos para ello.</t>
  </si>
  <si>
    <t>RESPONSABILIDAD FISCAL</t>
  </si>
  <si>
    <t>(Número de indagaciones tramitadas en los términos legales / Número de indagaciones aperturados)X100</t>
  </si>
  <si>
    <t>Proferir Auto de Imputacion de Responsabilidad Fiscal, dentro de los terminos legalmente establecidos para ello.</t>
  </si>
  <si>
    <t>Auto de Imputación</t>
  </si>
  <si>
    <t xml:space="preserve">Auto de apertura </t>
  </si>
  <si>
    <t>Porcentaje de cumplimiento de la meta de auto de imputación o archivo de responsabilidad fiscal tramitada (Cierre y archivo o Auto de Imputación) dentro de los términos legales (5 meses)</t>
  </si>
  <si>
    <t>Auto fallo de responsabilidad fiscal</t>
  </si>
  <si>
    <t>Porcentaje de cumplimiento en los autos dictados relacionando los valores de pagos como resultado de los procesos de responsabilidad fiscal.</t>
  </si>
  <si>
    <t xml:space="preserve">(Número de autos de cierre y cese con los valores de pagos realcionados/ Número de autos de cierre , cese y archivo  por pago.)X100 </t>
  </si>
  <si>
    <t>Porcentaje de cumplimiento del documento donde se realacione los valores recaudados antes del cobro por jurisdiccion coactiva</t>
  </si>
  <si>
    <t>Porcentaje de cumplimiento en la consolidación de los valores recaudados durante el trámite del proceso y los fallos de responsabilidad fiscal.</t>
  </si>
  <si>
    <t xml:space="preserve">(Número de documento consolidado con los valores recaudados por los fallos de responsabilidad fiscal/Número de consolidaciones de los valores recaudados por los fallos de responsabilidad fiscal programadas </t>
  </si>
  <si>
    <t>JURISDICCIÓN COACTIVA</t>
  </si>
  <si>
    <t>(Número de alianzas formalizadas/Número de aliados identificados)X100</t>
  </si>
  <si>
    <t>(Valor presupuesto ejecutado/Valor presupuesto asignado)X1|00</t>
  </si>
  <si>
    <t>(Valor de PAC ejecutado/Valor de PAC constituido)</t>
  </si>
  <si>
    <t>Porcentaje de cumplimiento en la elaboracióm del ESFA (Estado de Situación Financiera de Apertura)</t>
  </si>
  <si>
    <t>(Número ESFA en elaborada/Número ESFA por elaborar)X100</t>
  </si>
  <si>
    <t>(Número de estado de la situación financiera económica y social elaborada y validado/Número de estado de la situación financiera económica y social por elaborar y validado)X100</t>
  </si>
  <si>
    <t>Porcentaje de cobertura de los temas de capacitación</t>
  </si>
  <si>
    <t>Porcentaje de cobertura del programa de bienestar</t>
  </si>
  <si>
    <t>Porcentaje de cumplimiento en realización del estudio de carga laboral</t>
  </si>
  <si>
    <t>Estudio Carga Laboral</t>
  </si>
  <si>
    <t>Porcentaje de cobertura de líderes y directivos que conocen el documento de estudio de carga.</t>
  </si>
  <si>
    <t>Porcentaje de cumplimiento en la revisión y ajustes al Plan Estratégico 2017-2019</t>
  </si>
  <si>
    <t>(Número de Plan Estratégico revisado y ajustado/Número de Plan Estratégico por revisar y ajustar)X100</t>
  </si>
  <si>
    <t>(Número de seguimiento y evaluación del Plan de Acción realizado/Número de seguimiento y evaluación del Plan de Acción programado)X100</t>
  </si>
  <si>
    <t>(Número de seguimiento y evaluación del Plan Estratégico realizado/Número de seguimiento y evaluación del Plan Estratégico programado)X100</t>
  </si>
  <si>
    <t>Implementar el manual de procedimientos que permitan a las diferentes áreas realizar sus Autoevaluaciones.</t>
  </si>
  <si>
    <t>Manual de Procedimiento de autoevaluación</t>
  </si>
  <si>
    <t>Porcentaje de cumplimiento de la meta de implementación del manual de procedimiento de autoevaluación de las gestiones en cada área de la entidad.</t>
  </si>
  <si>
    <t>(Número de autoevaluación de gestión por proceso en ejecución/Número de autoevaluación de gestión por proceso programado)X100.</t>
  </si>
  <si>
    <t xml:space="preserve">Tablero de Control de Indicadores </t>
  </si>
  <si>
    <t xml:space="preserve">Porcentaje de cumplimiento de los seguimientos </t>
  </si>
  <si>
    <t>(Número de seguimiento a indicadores del Sistema de Gestión de la Calidad realizado/Número de seguimiento a indicadores del Sistema de Gestión de la Calidad programado)X100</t>
  </si>
  <si>
    <t>(Número de actores participando en la rendición de cuenta en la vigencia/Número de actores invitados a las audiencias públicas en la vigencia)X100</t>
  </si>
  <si>
    <t>Implementación del Plan de Acción de Gobierno en Línea con mayor apropiación de los responsables por dependencia.</t>
  </si>
  <si>
    <t>Plan de Acción Gobierno en línea</t>
  </si>
  <si>
    <t xml:space="preserve">Porcentaje de cumplimiento de las actividades desarrolladas </t>
  </si>
  <si>
    <t>(Número de actividades desarrolladas en el marco del Plan de Acción de Gobierno en Línea/Número de actividades programadas en el Plan de Acción de Gobierno en Línea)X100</t>
  </si>
  <si>
    <t>Encuestas</t>
  </si>
  <si>
    <t>Porcentaje de cumplimiento de la ciudadanía encuestada</t>
  </si>
  <si>
    <t>(Número de personas encuestas/Número de población objetivo)X100</t>
  </si>
  <si>
    <t>Porcentaje de cumplimiento en la formulación e implementación del Plan de Comunicaciones</t>
  </si>
  <si>
    <t>(Número de Plan de Comunicaciones formulado y en implementación/Número de Plan de Comunicaciones por formular)X100</t>
  </si>
  <si>
    <t>Fortalecimiento del sistema de petición, quejas, reclamos, sugerencias y denuncias.</t>
  </si>
  <si>
    <t>Porcentaje de cumplimiento de alianzas con grupos de interés ciudadano.</t>
  </si>
  <si>
    <t xml:space="preserve">(Número de alianzas estratégicas con grupos de interes ciudadano, formalizada y en implementación/Número de grupos de interes ciudadano identificados)X100. </t>
  </si>
  <si>
    <t xml:space="preserve">(Número de contralores posesionados/Número de colegios visitados y capacitados)X100 </t>
  </si>
  <si>
    <t>Pocentaje de cumplimiento del Plan de Auditoría.</t>
  </si>
  <si>
    <t>(Número de planes de mejoramiento evaluadas/Número de planes de mejoramiento suscrito)X100</t>
  </si>
  <si>
    <t xml:space="preserve">Aplicar el proceso administrativo sancionatorio a los presuntos responsables fiscales. </t>
  </si>
  <si>
    <t>Número de documentos donde se relacione los valores recaudados antes de cobro coactiva</t>
  </si>
  <si>
    <t xml:space="preserve">Número de fallos con responsabilidad fiscal proferidos en los términos legales / Número de fallos con responsabilidad fiscal proferidos </t>
  </si>
  <si>
    <t>GESTIÓN DOCUMENTAL</t>
  </si>
  <si>
    <t>Profesional Universitario - Area (Presupuesto)</t>
  </si>
  <si>
    <t xml:space="preserve">Dependencia / Proceso                                             </t>
  </si>
  <si>
    <t>Contralor - Jefe Asesor de Planeación</t>
  </si>
  <si>
    <t>Jefe Asesor de Planeación</t>
  </si>
  <si>
    <t>Contraloria Auxiliar - Gestión Financiera</t>
  </si>
  <si>
    <t>Profesional Universitario - Area (Contabilidad y Tesoreria)</t>
  </si>
  <si>
    <t>Contraloria Auxiliar - Adquisición de Bienes y Servicios</t>
  </si>
  <si>
    <t>Contralor Auxiliar - Tecnico Administrativo (Almacen)</t>
  </si>
  <si>
    <t>Profesional Universitario (Area Sistemas)</t>
  </si>
  <si>
    <t>Contraloria Auxiliar - Talento Humano</t>
  </si>
  <si>
    <t xml:space="preserve">Contralor Auxiliar </t>
  </si>
  <si>
    <t>Contraloria Auxiliar - Gestión Documental</t>
  </si>
  <si>
    <t>Despacho del Contralor - Planeación Institucional</t>
  </si>
  <si>
    <t>Contralor - Lideres de Procesos</t>
  </si>
  <si>
    <t>Lideres de Proceso</t>
  </si>
  <si>
    <t>Control Interno - Evaluación Analisis y Mejora</t>
  </si>
  <si>
    <t>Jefe de Control Interno</t>
  </si>
  <si>
    <t>Despacho del Contralor</t>
  </si>
  <si>
    <t>Comité de Coordinador del Sistema de Control interno de Calidad</t>
  </si>
  <si>
    <t>Oficina Asesora de Planeación - Planeación Institucional</t>
  </si>
  <si>
    <t>Despacho del Contralor -Oficina Asesora de Planeación / Planeación Institucional</t>
  </si>
  <si>
    <t>Contralor -Jefe Asesor de Planeación</t>
  </si>
  <si>
    <t>Informe de seguimiento y Evaluación del Plan Anticorrupción y Atención Al Ciudadano</t>
  </si>
  <si>
    <t>Auditoria y Participación Ciudana - Participación Ciudana</t>
  </si>
  <si>
    <t>Profesionales Univeristarios de Participación Ciudadana</t>
  </si>
  <si>
    <t>Profesional Universitario de Participación Ciudadana</t>
  </si>
  <si>
    <t>Jefe asesor de Planeación, Lider del Proceso de Audioria y Participación Ciudadana</t>
  </si>
  <si>
    <t>Contralor, Lider de Proceso Auditoria y Participación Ciudadana, Profesionales Universitarios de Participación Ciudadana</t>
  </si>
  <si>
    <t>(Número de  Auditorías realizadas / Número de auditorías programadas)X100</t>
  </si>
  <si>
    <t>Auditoria y Participación Ciudana - Auditoria</t>
  </si>
  <si>
    <t>Profesional Especializado de Auditorias y Participación Ciudadana, Grupo auditor</t>
  </si>
  <si>
    <t>Contraloria Auxiliar - Administrativo Sancionatorio</t>
  </si>
  <si>
    <t xml:space="preserve">Despacho del Contralor - Participación Ciudadana </t>
  </si>
  <si>
    <t>Responsabilidad Fiscal</t>
  </si>
  <si>
    <t>Porcentaje de cumplimiento en el seguimiento y evaluación del Plan Anticorrupción y Atención al Ciudadano.</t>
  </si>
  <si>
    <t>(Número de seguimiento y evaluación realizados al Plan Anticorrupción y Atención al Ciudadano/Número de seguimiento y evaluación  al Plan Anticorrupción y Atención al Ciudadano, programado)X100</t>
  </si>
  <si>
    <t>Ejecución del Plan General de Auditoría _PGA para la vigencia 2017</t>
  </si>
  <si>
    <t>Profesional Especializado de Responsabilidad Fiscal, Profesional Universitario - Responsabilidad Fiscal</t>
  </si>
  <si>
    <t>(Número de auto de imputación de Responsabilidad Fiscal tramitadas antes de  5 meses/Número de auto de imputacion proferidas)*100.</t>
  </si>
  <si>
    <t>Porcentaje de cumplimiento de la meta de fallo con o sin responsabilidad fiscal dentro de los términos legales (5 años).</t>
  </si>
  <si>
    <t>Convenios y/o Memorando de Entendimiento</t>
  </si>
  <si>
    <t>1.1. Gestión de Proyectos y/ o Convenios encaminados a fortalecer la capacidad institucional.</t>
  </si>
  <si>
    <t>Identificar potenciales aliados para implementar acciones conjuntas con el fin de fortalecer la capacidad institucional.</t>
  </si>
  <si>
    <t>Formular e implementar el Plan de comunicaciones institucional</t>
  </si>
  <si>
    <t>Porcentaje de cumplimiento de la Meta de indagaciones tramitadas dentro de los términos legales (Antes de los 6 meses).</t>
  </si>
  <si>
    <t>Consolidar trimestralmente los valores recaudados durante el trâmite del proceso y los fallos con Responsabilidad Fiscal</t>
  </si>
  <si>
    <r>
      <t>1.3.</t>
    </r>
    <r>
      <rPr>
        <sz val="9"/>
        <rFont val="Arial"/>
        <family val="2"/>
      </rPr>
      <t>Implementación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de un Plan Institucional de Capacitación pertinente, concertado con las personas que representan el Capital Humano de la entidad.</t>
    </r>
  </si>
  <si>
    <t xml:space="preserve">
Realizar un estudio de carga laboral (Tiempos y Movimientos) que permita que se identifiquen a los funcionarios sobrecargados en funciones, de manera que se prorrateen las diferentes labores en la Entidad.</t>
  </si>
  <si>
    <t xml:space="preserve">(Número de Audiencias Públicas  realizádas/Número de Audiencias Públicas programadas)X100 </t>
  </si>
  <si>
    <t>Porcentaje de cumplimiento en la meta de las audiencias pública</t>
  </si>
  <si>
    <t>Programar la realizacion de audiencias públicas en  los diferentes sectores de la Isla para interactuar con los  ciudadanos sobre la importancia del ejercicio del control fiscal.</t>
  </si>
  <si>
    <t>Contralor Auxiliar - Tecnico Operativo (Almacen)</t>
  </si>
  <si>
    <t>Responsables de Actividades por Dependencia</t>
  </si>
  <si>
    <t xml:space="preserve"> Profesional Universitario (Area Sistemas) - Tecnico Operativo (Almacen) - Profesional Universitario Dependencia de Auditorias y Participación Ciudadana</t>
  </si>
  <si>
    <t>2.4. Fortalecimiento y mantenimiento del Sistema de Gestión de Calidad y Certificación en las Normas de Calidad Pertinentes.</t>
  </si>
  <si>
    <t>Programar  auditorías internas de calidad.</t>
  </si>
  <si>
    <t>Programa de Auditorías Interna de Calidad</t>
  </si>
  <si>
    <t>Programación de Auditorias Internas de Calidad</t>
  </si>
  <si>
    <t>1</t>
  </si>
  <si>
    <t>Desarrollar auditorías internas de calidad.</t>
  </si>
  <si>
    <t xml:space="preserve">Porcentaje del cumpliemiento de las auditorías desarrolladas </t>
  </si>
  <si>
    <t>(Número de auditorías interna de calidad desarrolladas/Número auditorías interna de calidad programadas)X100</t>
  </si>
  <si>
    <t>Auditores internos de calidad designados</t>
  </si>
  <si>
    <t>Dependencias Asignadas</t>
  </si>
  <si>
    <t>Jefe Oficina de Control Interno</t>
  </si>
  <si>
    <t>PROMOVER PRÁCTICAS DE BUEN GOBIERNO EN EL CONTROL FISCAL</t>
  </si>
  <si>
    <t>Consolidar trimestralmente los valores recaudados durante el trâmite del proceso Coactivo</t>
  </si>
  <si>
    <t>Porcentaje de cumplimiento en la consolidación de los valores recaudados durante el trámite del proceso Coactivo</t>
  </si>
  <si>
    <t xml:space="preserve">(Número de documento consolidado con los valores recaudados por el proceso Coactivol/Número de consolidaciones de los valores recaudados por el proceso Coactivo </t>
  </si>
  <si>
    <t xml:space="preserve"> ADQUISICIONES DE BIENES Y SERVICIOS</t>
  </si>
  <si>
    <t>FORTALECIMIENTO A LA GESTIÓN ADMINISTRATIVA, FINANCIERA Y JURIDICA</t>
  </si>
  <si>
    <t>2.3 Actualización e Implementación de las TIC´s (Tecnologías de la Información y la Comunicación), como herramienta para el fortalecimiento a la gestión administrativa, financiera, contractual y fiscal, y con el Gobierno Electrónico.</t>
  </si>
  <si>
    <t>1.2. Implementación de una Gestión Administrativa, Financiera y Juridica enfocada a resultados.</t>
  </si>
  <si>
    <t>Documento diagnóstico herramientas tecnológicas existentes en la entidad</t>
  </si>
  <si>
    <t>Diagnóstico de las herramientas tecnológicas existentes en la entidad</t>
  </si>
  <si>
    <t>Realización del Estado de Situación Financiera economica y social</t>
  </si>
  <si>
    <t>NIVEL DE CUMPLIMIENTO DEL PLAN ESTRATEGICOS</t>
  </si>
  <si>
    <t>PORCENTAJE DE METAS ALCANZADAS AL 100%</t>
  </si>
  <si>
    <t xml:space="preserve">TOTAL DE METAS </t>
  </si>
  <si>
    <t>METAS QUE SE ALCANZARON EL 100%</t>
  </si>
  <si>
    <t>SEGUIMIENTO</t>
  </si>
  <si>
    <t>SEMESTRE 1</t>
  </si>
  <si>
    <t>SEMESTRE 2</t>
  </si>
  <si>
    <t>DESCRIPCIÓN DEL INDICADOR</t>
  </si>
  <si>
    <t>NUMERADOR</t>
  </si>
  <si>
    <t>DENOMINADOR</t>
  </si>
  <si>
    <t>(Número ESFA elaborado/Número ESFA por elaborar)X100</t>
  </si>
  <si>
    <t>CUMPLIMIENTO EJE ESTRATÉGICO</t>
  </si>
  <si>
    <t>NUMERO DE EJES ESTRATÉGICO QUE SE CUMPLIERON EN UN 100%</t>
  </si>
  <si>
    <t>NUMERO DE EJES ESTRATÉGICO QUE NO SE CUMPLIERON EN UN 100%</t>
  </si>
  <si>
    <t>TOTAL EJES ESTRATEGICOS</t>
  </si>
  <si>
    <t>% DE AVANCE DE METAS</t>
  </si>
  <si>
    <t>NIVEL DE CUMPLIMIENTO DEL PLAN DE ACCIÓN</t>
  </si>
  <si>
    <t>EJES ESTRATÉGICOS</t>
  </si>
  <si>
    <t>% PESO PORCENTUAL</t>
  </si>
  <si>
    <t>PROGRAMAS ESTRATÉGICOS</t>
  </si>
  <si>
    <t>Gestión de Proyectos y/o Convenios encaminados a fortalecer la capacidad institucional.</t>
  </si>
  <si>
    <t>Implementación de una Gestión Administrativa, Financiera y Jurídica enfocada a resultados.</t>
  </si>
  <si>
    <t>Elaboración e implementación de un Plan Institucional de Capacitación pertinente, concertado con las personas que representan el Capital Humano de la entidad.</t>
  </si>
  <si>
    <t>Estructurar e implementar el Programa de Bienestar Social y Estímulos para cada anualidad.</t>
  </si>
  <si>
    <t>Gestión de archivos de acuerdo con las normas vigentes en la materia.</t>
  </si>
  <si>
    <t>Revisión de la Estructura Organizacional hacia modelos organizacionales más funcionales y eficientes.</t>
  </si>
  <si>
    <t>Fortalecimiento en el sistema de planeación institucional, a través de la implementación y evaluación de los planes adoptados por la Entidad.</t>
  </si>
  <si>
    <t>Actualización e Implementación de las TIC´S (Tecnologías de la Información y la Comunicación), como herramienta para el fortalecimiento a la gestión administrativa, financiera, contractual y fiscal, y con el Gobierno Electrónico.</t>
  </si>
  <si>
    <t>Fortalecimiento y mantenimiento del Sistema de Gestión de Calidad y certificación en las Normas de Calidad pertinentes.</t>
  </si>
  <si>
    <t>Aplicación rigurosa del Marco Normativo de Control Fiscal, cumpliendo con el cometido misional constitucional y legal de la entidad.</t>
  </si>
  <si>
    <t>Implementación de "Mecanismos de Exigibilidad" de manera eficaz y oportuna</t>
  </si>
  <si>
    <r>
      <t>Atendiendo el Principio de</t>
    </r>
    <r>
      <rPr>
        <b/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Publicidad, visibilizar hacia los sujetos de control fiscal y la ciudadanía las actuaciones de la entidad, de tal manera que reflejan ser técnicas, honestas y transparentes.</t>
    </r>
  </si>
  <si>
    <t>Posicionar a la Contraloría Departamental como un referente en el imaginario ciudadano de Buenas Prácticas Públicas.</t>
  </si>
  <si>
    <t>Mejorar la capacidad de respuesta de la entidad ante las denuncias con implicaciones fiscales de la ciudadanía.</t>
  </si>
  <si>
    <t>Promover la conformación de Veedurías Ciudadanas y el fortalecimiento de las existentes, así como su capacitación para construir tejido ciudadano con competencias políticas, sociales, cívicas y de control fiscal social.</t>
  </si>
  <si>
    <t>Definir instrumentos o mecanismos de coordinación y/o enlace más efectivos entre las auditorías realizadas en el Control Fiscal Micro y la materialización de las actuaciones administrativas que deben derivarse de los Procesos de Responsabilidad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</si>
</sst>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$-240A]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6"/>
      <color theme="4" tint="-0.499984740745262"/>
      <name val="Calibri"/>
      <family val="2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7" fillId="3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9" fontId="9" fillId="3" borderId="7" xfId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9" fontId="9" fillId="3" borderId="19" xfId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9" fontId="7" fillId="3" borderId="19" xfId="0" applyNumberFormat="1" applyFont="1" applyFill="1" applyBorder="1" applyAlignment="1">
      <alignment horizontal="center" vertical="center" wrapText="1"/>
    </xf>
    <xf numFmtId="9" fontId="9" fillId="3" borderId="23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9" fontId="7" fillId="3" borderId="19" xfId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top" wrapText="1"/>
    </xf>
    <xf numFmtId="14" fontId="8" fillId="6" borderId="8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14" fontId="10" fillId="6" borderId="7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justify" vertical="center" wrapText="1"/>
    </xf>
    <xf numFmtId="14" fontId="10" fillId="6" borderId="7" xfId="0" applyNumberFormat="1" applyFont="1" applyFill="1" applyBorder="1" applyAlignment="1">
      <alignment horizontal="justify" vertical="center" wrapText="1"/>
    </xf>
    <xf numFmtId="14" fontId="10" fillId="6" borderId="8" xfId="0" applyNumberFormat="1" applyFont="1" applyFill="1" applyBorder="1" applyAlignment="1">
      <alignment horizontal="justify" vertical="center" wrapText="1"/>
    </xf>
    <xf numFmtId="0" fontId="9" fillId="6" borderId="7" xfId="0" applyFont="1" applyFill="1" applyBorder="1" applyAlignment="1">
      <alignment horizontal="left" vertical="center" wrapText="1"/>
    </xf>
    <xf numFmtId="14" fontId="10" fillId="6" borderId="7" xfId="0" applyNumberFormat="1" applyFont="1" applyFill="1" applyBorder="1" applyAlignment="1">
      <alignment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justify" vertical="center" wrapText="1"/>
    </xf>
    <xf numFmtId="14" fontId="8" fillId="6" borderId="8" xfId="0" applyNumberFormat="1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justify" vertical="center" wrapText="1"/>
    </xf>
    <xf numFmtId="9" fontId="7" fillId="3" borderId="18" xfId="0" applyNumberFormat="1" applyFont="1" applyFill="1" applyBorder="1" applyAlignment="1">
      <alignment horizontal="center" vertical="center" wrapText="1"/>
    </xf>
    <xf numFmtId="9" fontId="9" fillId="3" borderId="19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14" fontId="8" fillId="6" borderId="3" xfId="0" applyNumberFormat="1" applyFont="1" applyFill="1" applyBorder="1" applyAlignment="1">
      <alignment horizontal="center" vertical="center" wrapText="1"/>
    </xf>
    <xf numFmtId="14" fontId="8" fillId="6" borderId="3" xfId="0" applyNumberFormat="1" applyFont="1" applyFill="1" applyBorder="1" applyAlignment="1">
      <alignment vertical="center" wrapText="1"/>
    </xf>
    <xf numFmtId="9" fontId="9" fillId="3" borderId="23" xfId="1" applyFont="1" applyFill="1" applyBorder="1" applyAlignment="1">
      <alignment horizontal="center" vertical="center" wrapText="1"/>
    </xf>
    <xf numFmtId="9" fontId="9" fillId="3" borderId="8" xfId="1" applyFont="1" applyFill="1" applyBorder="1" applyAlignment="1">
      <alignment horizontal="center" vertical="center" wrapText="1"/>
    </xf>
    <xf numFmtId="9" fontId="9" fillId="3" borderId="18" xfId="1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9" fontId="7" fillId="3" borderId="24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14" fontId="7" fillId="6" borderId="7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top" wrapText="1"/>
    </xf>
    <xf numFmtId="14" fontId="8" fillId="8" borderId="8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horizontal="justify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14" fontId="8" fillId="8" borderId="3" xfId="0" applyNumberFormat="1" applyFont="1" applyFill="1" applyBorder="1" applyAlignment="1">
      <alignment horizontal="center" vertical="center" wrapText="1"/>
    </xf>
    <xf numFmtId="14" fontId="8" fillId="8" borderId="3" xfId="0" applyNumberFormat="1" applyFont="1" applyFill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left" vertical="center" wrapText="1"/>
    </xf>
    <xf numFmtId="14" fontId="10" fillId="8" borderId="7" xfId="0" applyNumberFormat="1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left" vertical="center" wrapText="1"/>
    </xf>
    <xf numFmtId="14" fontId="10" fillId="8" borderId="7" xfId="0" applyNumberFormat="1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7" fillId="9" borderId="8" xfId="0" applyFont="1" applyFill="1" applyBorder="1" applyAlignment="1">
      <alignment horizontal="justify" vertical="center" wrapText="1"/>
    </xf>
    <xf numFmtId="14" fontId="8" fillId="9" borderId="8" xfId="0" applyNumberFormat="1" applyFont="1" applyFill="1" applyBorder="1" applyAlignment="1">
      <alignment vertical="center" wrapText="1"/>
    </xf>
    <xf numFmtId="14" fontId="8" fillId="9" borderId="7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vertical="center" wrapText="1"/>
    </xf>
    <xf numFmtId="0" fontId="12" fillId="9" borderId="7" xfId="0" applyFont="1" applyFill="1" applyBorder="1" applyAlignment="1">
      <alignment horizontal="justify" vertical="center" wrapText="1"/>
    </xf>
    <xf numFmtId="0" fontId="9" fillId="9" borderId="7" xfId="0" applyFont="1" applyFill="1" applyBorder="1" applyAlignment="1">
      <alignment vertical="center" wrapText="1"/>
    </xf>
    <xf numFmtId="0" fontId="7" fillId="9" borderId="7" xfId="0" applyFont="1" applyFill="1" applyBorder="1" applyAlignment="1">
      <alignment horizontal="justify" vertical="center" wrapText="1"/>
    </xf>
    <xf numFmtId="0" fontId="7" fillId="9" borderId="3" xfId="0" applyFont="1" applyFill="1" applyBorder="1" applyAlignment="1">
      <alignment horizontal="left" vertical="center" wrapText="1"/>
    </xf>
    <xf numFmtId="14" fontId="8" fillId="9" borderId="3" xfId="0" applyNumberFormat="1" applyFont="1" applyFill="1" applyBorder="1" applyAlignment="1">
      <alignment horizontal="center" vertical="center" wrapText="1"/>
    </xf>
    <xf numFmtId="14" fontId="8" fillId="9" borderId="3" xfId="0" applyNumberFormat="1" applyFont="1" applyFill="1" applyBorder="1" applyAlignment="1">
      <alignment vertical="center" wrapText="1"/>
    </xf>
    <xf numFmtId="14" fontId="9" fillId="9" borderId="7" xfId="0" applyNumberFormat="1" applyFont="1" applyFill="1" applyBorder="1" applyAlignment="1">
      <alignment horizontal="right" vertical="center" wrapText="1"/>
    </xf>
    <xf numFmtId="14" fontId="9" fillId="9" borderId="7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justify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vertical="top" wrapText="1"/>
    </xf>
    <xf numFmtId="0" fontId="7" fillId="9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14" fontId="8" fillId="9" borderId="8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vertical="center" wrapText="1"/>
    </xf>
    <xf numFmtId="14" fontId="10" fillId="9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49" fontId="9" fillId="3" borderId="19" xfId="1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8" fillId="9" borderId="7" xfId="0" applyNumberFormat="1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justify" vertical="center" wrapText="1"/>
    </xf>
    <xf numFmtId="0" fontId="7" fillId="9" borderId="16" xfId="0" applyFont="1" applyFill="1" applyBorder="1" applyAlignment="1">
      <alignment horizontal="justify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9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9" fontId="15" fillId="0" borderId="7" xfId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 vertical="center" wrapText="1"/>
    </xf>
    <xf numFmtId="9" fontId="7" fillId="8" borderId="18" xfId="1" applyFont="1" applyFill="1" applyBorder="1" applyAlignment="1">
      <alignment horizontal="center" vertical="center" wrapText="1"/>
    </xf>
    <xf numFmtId="9" fontId="7" fillId="8" borderId="19" xfId="0" applyNumberFormat="1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9" fontId="9" fillId="8" borderId="23" xfId="0" applyNumberFormat="1" applyFont="1" applyFill="1" applyBorder="1" applyAlignment="1">
      <alignment horizontal="center" vertical="center" wrapText="1"/>
    </xf>
    <xf numFmtId="9" fontId="7" fillId="8" borderId="19" xfId="1" applyFont="1" applyFill="1" applyBorder="1" applyAlignment="1">
      <alignment horizontal="center" vertical="center" wrapText="1"/>
    </xf>
    <xf numFmtId="9" fontId="7" fillId="8" borderId="18" xfId="0" applyNumberFormat="1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49" fontId="9" fillId="8" borderId="19" xfId="1" applyNumberFormat="1" applyFont="1" applyFill="1" applyBorder="1" applyAlignment="1">
      <alignment horizontal="center" vertical="center" wrapText="1"/>
    </xf>
    <xf numFmtId="9" fontId="9" fillId="8" borderId="19" xfId="1" applyFont="1" applyFill="1" applyBorder="1" applyAlignment="1">
      <alignment horizontal="center" vertical="center" wrapText="1"/>
    </xf>
    <xf numFmtId="9" fontId="9" fillId="8" borderId="19" xfId="0" applyNumberFormat="1" applyFont="1" applyFill="1" applyBorder="1" applyAlignment="1">
      <alignment horizontal="center" vertical="center" wrapText="1"/>
    </xf>
    <xf numFmtId="9" fontId="9" fillId="8" borderId="23" xfId="1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9" fontId="9" fillId="8" borderId="18" xfId="1" applyFont="1" applyFill="1" applyBorder="1" applyAlignment="1">
      <alignment horizontal="center" vertical="center" wrapText="1"/>
    </xf>
    <xf numFmtId="9" fontId="7" fillId="8" borderId="24" xfId="0" applyNumberFormat="1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/>
    </xf>
    <xf numFmtId="1" fontId="7" fillId="8" borderId="19" xfId="0" applyNumberFormat="1" applyFont="1" applyFill="1" applyBorder="1" applyAlignment="1">
      <alignment horizontal="center" vertical="center" wrapText="1"/>
    </xf>
    <xf numFmtId="164" fontId="7" fillId="8" borderId="19" xfId="0" applyNumberFormat="1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/>
    </xf>
    <xf numFmtId="1" fontId="7" fillId="8" borderId="37" xfId="0" applyNumberFormat="1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164" fontId="7" fillId="8" borderId="37" xfId="0" applyNumberFormat="1" applyFont="1" applyFill="1" applyBorder="1" applyAlignment="1">
      <alignment horizontal="center" vertical="center" wrapText="1"/>
    </xf>
    <xf numFmtId="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9" fontId="9" fillId="8" borderId="29" xfId="0" applyNumberFormat="1" applyFont="1" applyFill="1" applyBorder="1" applyAlignment="1">
      <alignment horizontal="center" vertical="center" wrapText="1"/>
    </xf>
    <xf numFmtId="9" fontId="7" fillId="8" borderId="9" xfId="1" applyFont="1" applyFill="1" applyBorder="1" applyAlignment="1">
      <alignment horizontal="center" vertical="center" wrapText="1"/>
    </xf>
    <xf numFmtId="9" fontId="7" fillId="8" borderId="13" xfId="0" applyNumberFormat="1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49" fontId="9" fillId="8" borderId="9" xfId="1" applyNumberFormat="1" applyFont="1" applyFill="1" applyBorder="1" applyAlignment="1">
      <alignment horizontal="center" vertical="center" wrapText="1"/>
    </xf>
    <xf numFmtId="9" fontId="9" fillId="8" borderId="9" xfId="1" applyFont="1" applyFill="1" applyBorder="1" applyAlignment="1">
      <alignment horizontal="center" vertical="center" wrapText="1"/>
    </xf>
    <xf numFmtId="9" fontId="9" fillId="8" borderId="9" xfId="0" applyNumberFormat="1" applyFont="1" applyFill="1" applyBorder="1" applyAlignment="1">
      <alignment horizontal="center" vertical="center" wrapText="1"/>
    </xf>
    <xf numFmtId="9" fontId="9" fillId="8" borderId="29" xfId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9" fontId="9" fillId="8" borderId="13" xfId="1" applyFont="1" applyFill="1" applyBorder="1" applyAlignment="1">
      <alignment horizontal="center" vertical="center" wrapText="1"/>
    </xf>
    <xf numFmtId="9" fontId="7" fillId="8" borderId="38" xfId="0" applyNumberFormat="1" applyFont="1" applyFill="1" applyBorder="1" applyAlignment="1">
      <alignment horizontal="center" vertical="center" wrapText="1"/>
    </xf>
    <xf numFmtId="1" fontId="7" fillId="8" borderId="39" xfId="0" applyNumberFormat="1" applyFont="1" applyFill="1" applyBorder="1" applyAlignment="1">
      <alignment horizontal="center" vertical="center" wrapText="1"/>
    </xf>
    <xf numFmtId="1" fontId="7" fillId="8" borderId="21" xfId="0" applyNumberFormat="1" applyFont="1" applyFill="1" applyBorder="1" applyAlignment="1">
      <alignment horizontal="center" vertical="center" wrapText="1"/>
    </xf>
    <xf numFmtId="9" fontId="7" fillId="8" borderId="21" xfId="0" applyNumberFormat="1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9" fontId="7" fillId="8" borderId="37" xfId="0" applyNumberFormat="1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9" fontId="9" fillId="8" borderId="44" xfId="0" applyNumberFormat="1" applyFont="1" applyFill="1" applyBorder="1" applyAlignment="1">
      <alignment horizontal="center" vertical="center" wrapText="1"/>
    </xf>
    <xf numFmtId="9" fontId="7" fillId="8" borderId="37" xfId="1" applyFont="1" applyFill="1" applyBorder="1" applyAlignment="1">
      <alignment horizontal="center" vertical="center" wrapText="1"/>
    </xf>
    <xf numFmtId="9" fontId="7" fillId="8" borderId="43" xfId="0" applyNumberFormat="1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center" vertical="center" wrapText="1"/>
    </xf>
    <xf numFmtId="49" fontId="9" fillId="8" borderId="37" xfId="1" applyNumberFormat="1" applyFont="1" applyFill="1" applyBorder="1" applyAlignment="1">
      <alignment horizontal="center" vertical="center" wrapText="1"/>
    </xf>
    <xf numFmtId="9" fontId="9" fillId="8" borderId="37" xfId="1" applyFont="1" applyFill="1" applyBorder="1" applyAlignment="1">
      <alignment horizontal="center" vertical="center" wrapText="1"/>
    </xf>
    <xf numFmtId="9" fontId="9" fillId="8" borderId="37" xfId="0" applyNumberFormat="1" applyFont="1" applyFill="1" applyBorder="1" applyAlignment="1">
      <alignment horizontal="center" vertical="center" wrapText="1"/>
    </xf>
    <xf numFmtId="9" fontId="9" fillId="8" borderId="44" xfId="1" applyFont="1" applyFill="1" applyBorder="1" applyAlignment="1">
      <alignment horizontal="center" vertical="center" wrapText="1"/>
    </xf>
    <xf numFmtId="0" fontId="9" fillId="8" borderId="43" xfId="0" applyFont="1" applyFill="1" applyBorder="1" applyAlignment="1">
      <alignment horizontal="center" vertical="center" wrapText="1"/>
    </xf>
    <xf numFmtId="9" fontId="9" fillId="8" borderId="43" xfId="1" applyFont="1" applyFill="1" applyBorder="1" applyAlignment="1">
      <alignment horizontal="center" vertical="center" wrapText="1"/>
    </xf>
    <xf numFmtId="9" fontId="7" fillId="8" borderId="45" xfId="0" applyNumberFormat="1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16" fillId="12" borderId="47" xfId="0" applyFont="1" applyFill="1" applyBorder="1" applyAlignment="1">
      <alignment horizontal="center" vertical="center" wrapText="1"/>
    </xf>
    <xf numFmtId="0" fontId="16" fillId="12" borderId="48" xfId="0" applyFont="1" applyFill="1" applyBorder="1" applyAlignment="1">
      <alignment horizontal="center" vertical="center" wrapText="1"/>
    </xf>
    <xf numFmtId="0" fontId="16" fillId="12" borderId="49" xfId="0" applyFont="1" applyFill="1" applyBorder="1" applyAlignment="1">
      <alignment horizontal="center" vertical="center" wrapText="1"/>
    </xf>
    <xf numFmtId="0" fontId="16" fillId="12" borderId="50" xfId="0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0" fillId="0" borderId="51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16" fillId="0" borderId="52" xfId="0" applyFont="1" applyBorder="1" applyAlignment="1">
      <alignment vertical="center" wrapText="1"/>
    </xf>
    <xf numFmtId="0" fontId="16" fillId="0" borderId="52" xfId="0" applyFont="1" applyBorder="1" applyAlignment="1">
      <alignment horizontal="center" vertical="center" wrapText="1"/>
    </xf>
    <xf numFmtId="9" fontId="16" fillId="0" borderId="52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vertical="top" wrapText="1"/>
    </xf>
    <xf numFmtId="0" fontId="0" fillId="0" borderId="50" xfId="0" applyBorder="1" applyAlignment="1">
      <alignment vertical="top" wrapText="1"/>
    </xf>
    <xf numFmtId="9" fontId="16" fillId="0" borderId="50" xfId="0" applyNumberFormat="1" applyFont="1" applyBorder="1" applyAlignment="1">
      <alignment horizontal="center" vertical="center" wrapText="1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1" fontId="7" fillId="13" borderId="19" xfId="0" applyNumberFormat="1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9" fontId="7" fillId="8" borderId="30" xfId="1" applyFont="1" applyFill="1" applyBorder="1" applyAlignment="1">
      <alignment horizontal="center" vertical="center" wrapText="1"/>
    </xf>
    <xf numFmtId="9" fontId="7" fillId="8" borderId="6" xfId="1" applyFont="1" applyFill="1" applyBorder="1" applyAlignment="1">
      <alignment horizontal="center" vertical="center" wrapText="1"/>
    </xf>
    <xf numFmtId="9" fontId="7" fillId="8" borderId="8" xfId="1" applyFont="1" applyFill="1" applyBorder="1" applyAlignment="1">
      <alignment horizontal="center" vertical="center" wrapText="1"/>
    </xf>
    <xf numFmtId="9" fontId="7" fillId="8" borderId="3" xfId="0" applyNumberFormat="1" applyFont="1" applyFill="1" applyBorder="1" applyAlignment="1">
      <alignment horizontal="center" vertical="center" wrapText="1"/>
    </xf>
    <xf numFmtId="9" fontId="7" fillId="8" borderId="6" xfId="0" applyNumberFormat="1" applyFont="1" applyFill="1" applyBorder="1" applyAlignment="1">
      <alignment horizontal="center" vertical="center" wrapText="1"/>
    </xf>
    <xf numFmtId="9" fontId="7" fillId="8" borderId="8" xfId="0" applyNumberFormat="1" applyFont="1" applyFill="1" applyBorder="1" applyAlignment="1">
      <alignment horizontal="center" vertical="center" wrapText="1"/>
    </xf>
    <xf numFmtId="9" fontId="7" fillId="8" borderId="16" xfId="0" applyNumberFormat="1" applyFont="1" applyFill="1" applyBorder="1" applyAlignment="1">
      <alignment horizontal="center" vertical="center" wrapText="1"/>
    </xf>
    <xf numFmtId="9" fontId="7" fillId="8" borderId="3" xfId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top"/>
    </xf>
    <xf numFmtId="0" fontId="15" fillId="3" borderId="28" xfId="0" applyFont="1" applyFill="1" applyBorder="1" applyAlignment="1">
      <alignment horizontal="center" vertical="top"/>
    </xf>
    <xf numFmtId="0" fontId="15" fillId="3" borderId="27" xfId="0" applyFont="1" applyFill="1" applyBorder="1" applyAlignment="1">
      <alignment horizontal="center" vertical="top"/>
    </xf>
    <xf numFmtId="0" fontId="15" fillId="10" borderId="7" xfId="0" applyFont="1" applyFill="1" applyBorder="1" applyAlignment="1">
      <alignment horizontal="center" vertical="top"/>
    </xf>
    <xf numFmtId="0" fontId="7" fillId="8" borderId="3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8" borderId="33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11" borderId="35" xfId="0" applyFont="1" applyFill="1" applyBorder="1" applyAlignment="1">
      <alignment horizontal="center" vertical="center"/>
    </xf>
    <xf numFmtId="0" fontId="5" fillId="11" borderId="31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vertical="center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6" fillId="12" borderId="47" xfId="0" applyFont="1" applyFill="1" applyBorder="1" applyAlignment="1">
      <alignment horizontal="center" vertical="center" wrapText="1"/>
    </xf>
    <xf numFmtId="0" fontId="16" fillId="12" borderId="48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51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51" xfId="0" applyFont="1" applyBorder="1" applyAlignment="1">
      <alignment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8"/>
  <sheetViews>
    <sheetView topLeftCell="A2" zoomScaleNormal="100" workbookViewId="0">
      <selection activeCell="A2" sqref="A1:XFD1048576"/>
    </sheetView>
  </sheetViews>
  <sheetFormatPr baseColWidth="10" defaultColWidth="11.42578125" defaultRowHeight="12" x14ac:dyDescent="0.2"/>
  <cols>
    <col min="1" max="1" width="18.140625" style="3" customWidth="1"/>
    <col min="2" max="2" width="27.42578125" style="3" customWidth="1"/>
    <col min="3" max="3" width="16.85546875" style="3" customWidth="1"/>
    <col min="4" max="4" width="4.85546875" style="3" customWidth="1"/>
    <col min="5" max="5" width="36.85546875" style="3" customWidth="1"/>
    <col min="6" max="14" width="1.85546875" style="3" bestFit="1" customWidth="1"/>
    <col min="15" max="17" width="2.7109375" style="3" bestFit="1" customWidth="1"/>
    <col min="18" max="18" width="15.140625" style="3" customWidth="1"/>
    <col min="19" max="19" width="22.140625" style="3" customWidth="1"/>
    <col min="20" max="20" width="25.28515625" style="3" customWidth="1"/>
    <col min="21" max="21" width="18.28515625" style="3" customWidth="1"/>
    <col min="22" max="23" width="20.7109375" style="3" customWidth="1"/>
    <col min="24" max="16384" width="11.42578125" style="3"/>
  </cols>
  <sheetData>
    <row r="1" spans="1:23" s="1" customFormat="1" ht="21.75" thickBot="1" x14ac:dyDescent="0.25">
      <c r="B1" s="242" t="s">
        <v>24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</row>
    <row r="2" spans="1:23" s="1" customFormat="1" ht="12.75" customHeight="1" x14ac:dyDescent="0.2">
      <c r="A2" s="233" t="s">
        <v>23</v>
      </c>
      <c r="B2" s="236" t="s">
        <v>25</v>
      </c>
      <c r="C2" s="236" t="s">
        <v>28</v>
      </c>
      <c r="D2" s="252" t="s">
        <v>35</v>
      </c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36" t="s">
        <v>3</v>
      </c>
      <c r="S2" s="98"/>
      <c r="T2" s="117"/>
      <c r="U2" s="99"/>
      <c r="V2" s="243" t="s">
        <v>0</v>
      </c>
      <c r="W2" s="244"/>
    </row>
    <row r="3" spans="1:23" s="1" customFormat="1" x14ac:dyDescent="0.2">
      <c r="A3" s="234"/>
      <c r="B3" s="237"/>
      <c r="C3" s="237"/>
      <c r="D3" s="237" t="s">
        <v>1</v>
      </c>
      <c r="E3" s="237" t="s">
        <v>2</v>
      </c>
      <c r="F3" s="245" t="s">
        <v>36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37"/>
      <c r="S3" s="19"/>
      <c r="T3" s="89"/>
      <c r="U3" s="20"/>
      <c r="V3" s="90"/>
      <c r="W3" s="100"/>
    </row>
    <row r="4" spans="1:23" s="2" customFormat="1" ht="24.75" thickBot="1" x14ac:dyDescent="0.25">
      <c r="A4" s="235"/>
      <c r="B4" s="238"/>
      <c r="C4" s="238"/>
      <c r="D4" s="238"/>
      <c r="E4" s="238"/>
      <c r="F4" s="101">
        <v>1</v>
      </c>
      <c r="G4" s="101">
        <v>2</v>
      </c>
      <c r="H4" s="101">
        <v>3</v>
      </c>
      <c r="I4" s="101">
        <v>4</v>
      </c>
      <c r="J4" s="101">
        <v>5</v>
      </c>
      <c r="K4" s="101">
        <v>6</v>
      </c>
      <c r="L4" s="101">
        <v>7</v>
      </c>
      <c r="M4" s="101">
        <v>8</v>
      </c>
      <c r="N4" s="101">
        <v>9</v>
      </c>
      <c r="O4" s="101">
        <v>10</v>
      </c>
      <c r="P4" s="101">
        <v>11</v>
      </c>
      <c r="Q4" s="101">
        <v>12</v>
      </c>
      <c r="R4" s="238"/>
      <c r="S4" s="116" t="s">
        <v>32</v>
      </c>
      <c r="T4" s="116" t="s">
        <v>33</v>
      </c>
      <c r="U4" s="102" t="s">
        <v>4</v>
      </c>
      <c r="V4" s="103" t="s">
        <v>179</v>
      </c>
      <c r="W4" s="104" t="s">
        <v>5</v>
      </c>
    </row>
    <row r="5" spans="1:23" ht="52.5" customHeight="1" x14ac:dyDescent="0.2">
      <c r="A5" s="239" t="s">
        <v>248</v>
      </c>
      <c r="B5" s="106" t="s">
        <v>219</v>
      </c>
      <c r="C5" s="113" t="s">
        <v>29</v>
      </c>
      <c r="D5" s="110">
        <v>1</v>
      </c>
      <c r="E5" s="107" t="s">
        <v>220</v>
      </c>
      <c r="F5" s="26"/>
      <c r="G5" s="56"/>
      <c r="H5" s="56"/>
      <c r="I5" s="56"/>
      <c r="J5" s="26"/>
      <c r="K5" s="26"/>
      <c r="L5" s="27"/>
      <c r="M5" s="27"/>
      <c r="N5" s="27"/>
      <c r="O5" s="27"/>
      <c r="P5" s="27"/>
      <c r="Q5" s="27"/>
      <c r="R5" s="110" t="s">
        <v>218</v>
      </c>
      <c r="S5" s="110" t="s">
        <v>34</v>
      </c>
      <c r="T5" s="17" t="s">
        <v>136</v>
      </c>
      <c r="U5" s="17">
        <v>1</v>
      </c>
      <c r="V5" s="120" t="s">
        <v>190</v>
      </c>
      <c r="W5" s="14" t="s">
        <v>180</v>
      </c>
    </row>
    <row r="6" spans="1:23" ht="48" x14ac:dyDescent="0.2">
      <c r="A6" s="239"/>
      <c r="B6" s="248" t="s">
        <v>250</v>
      </c>
      <c r="C6" s="240" t="s">
        <v>30</v>
      </c>
      <c r="D6" s="112">
        <v>1</v>
      </c>
      <c r="E6" s="108" t="s">
        <v>31</v>
      </c>
      <c r="F6" s="28"/>
      <c r="G6" s="92"/>
      <c r="H6" s="92"/>
      <c r="I6" s="92"/>
      <c r="J6" s="92"/>
      <c r="K6" s="58"/>
      <c r="L6" s="93"/>
      <c r="M6" s="93"/>
      <c r="N6" s="93"/>
      <c r="O6" s="93"/>
      <c r="P6" s="93"/>
      <c r="Q6" s="57"/>
      <c r="R6" s="110" t="s">
        <v>37</v>
      </c>
      <c r="S6" s="112" t="s">
        <v>38</v>
      </c>
      <c r="T6" s="16" t="s">
        <v>137</v>
      </c>
      <c r="U6" s="21">
        <v>1</v>
      </c>
      <c r="V6" s="8" t="s">
        <v>182</v>
      </c>
      <c r="W6" s="121" t="s">
        <v>178</v>
      </c>
    </row>
    <row r="7" spans="1:23" ht="36" x14ac:dyDescent="0.2">
      <c r="A7" s="239"/>
      <c r="B7" s="249"/>
      <c r="C7" s="251"/>
      <c r="D7" s="112">
        <v>2</v>
      </c>
      <c r="E7" s="108" t="s">
        <v>39</v>
      </c>
      <c r="F7" s="28"/>
      <c r="G7" s="28"/>
      <c r="H7" s="28"/>
      <c r="I7" s="28"/>
      <c r="J7" s="28"/>
      <c r="K7" s="91"/>
      <c r="L7" s="27"/>
      <c r="M7" s="27"/>
      <c r="N7" s="27"/>
      <c r="O7" s="27"/>
      <c r="P7" s="27"/>
      <c r="Q7" s="57"/>
      <c r="R7" s="110" t="s">
        <v>40</v>
      </c>
      <c r="S7" s="112" t="s">
        <v>41</v>
      </c>
      <c r="T7" s="16" t="s">
        <v>138</v>
      </c>
      <c r="U7" s="21">
        <v>1</v>
      </c>
      <c r="V7" s="8" t="s">
        <v>182</v>
      </c>
      <c r="W7" s="121" t="s">
        <v>178</v>
      </c>
    </row>
    <row r="8" spans="1:23" ht="60" x14ac:dyDescent="0.2">
      <c r="A8" s="239"/>
      <c r="B8" s="249"/>
      <c r="C8" s="251"/>
      <c r="D8" s="112">
        <v>3</v>
      </c>
      <c r="E8" s="108" t="s">
        <v>42</v>
      </c>
      <c r="F8" s="28"/>
      <c r="G8" s="28"/>
      <c r="H8" s="28"/>
      <c r="I8" s="28"/>
      <c r="J8" s="28"/>
      <c r="K8" s="28"/>
      <c r="L8" s="27"/>
      <c r="M8" s="27"/>
      <c r="N8" s="27"/>
      <c r="O8" s="27"/>
      <c r="P8" s="27"/>
      <c r="Q8" s="57"/>
      <c r="R8" s="110" t="s">
        <v>43</v>
      </c>
      <c r="S8" s="112" t="s">
        <v>44</v>
      </c>
      <c r="T8" s="16" t="s">
        <v>45</v>
      </c>
      <c r="U8" s="17">
        <v>1</v>
      </c>
      <c r="V8" s="8" t="s">
        <v>182</v>
      </c>
      <c r="W8" s="121" t="s">
        <v>183</v>
      </c>
    </row>
    <row r="9" spans="1:23" ht="84.75" customHeight="1" x14ac:dyDescent="0.2">
      <c r="A9" s="239"/>
      <c r="B9" s="249"/>
      <c r="C9" s="251"/>
      <c r="D9" s="112">
        <v>4</v>
      </c>
      <c r="E9" s="12" t="s">
        <v>253</v>
      </c>
      <c r="F9" s="28"/>
      <c r="G9" s="28"/>
      <c r="H9" s="28"/>
      <c r="I9" s="28"/>
      <c r="J9" s="28"/>
      <c r="K9" s="28"/>
      <c r="L9" s="27"/>
      <c r="M9" s="27"/>
      <c r="N9" s="27"/>
      <c r="O9" s="27"/>
      <c r="P9" s="27"/>
      <c r="Q9" s="94"/>
      <c r="R9" s="110" t="s">
        <v>46</v>
      </c>
      <c r="S9" s="112" t="s">
        <v>47</v>
      </c>
      <c r="T9" s="16" t="s">
        <v>141</v>
      </c>
      <c r="U9" s="17">
        <v>1</v>
      </c>
      <c r="V9" s="8" t="s">
        <v>182</v>
      </c>
      <c r="W9" s="121" t="s">
        <v>183</v>
      </c>
    </row>
    <row r="10" spans="1:23" ht="60" x14ac:dyDescent="0.2">
      <c r="A10" s="239"/>
      <c r="B10" s="249"/>
      <c r="C10" s="251"/>
      <c r="D10" s="112">
        <v>5</v>
      </c>
      <c r="E10" s="108" t="s">
        <v>22</v>
      </c>
      <c r="F10" s="29"/>
      <c r="G10" s="29"/>
      <c r="H10" s="29"/>
      <c r="I10" s="95"/>
      <c r="J10" s="29"/>
      <c r="K10" s="29"/>
      <c r="L10" s="29"/>
      <c r="M10" s="29"/>
      <c r="N10" s="29"/>
      <c r="O10" s="29"/>
      <c r="P10" s="29"/>
      <c r="Q10" s="29"/>
      <c r="R10" s="246" t="s">
        <v>48</v>
      </c>
      <c r="S10" s="112" t="s">
        <v>139</v>
      </c>
      <c r="T10" s="16" t="s">
        <v>140</v>
      </c>
      <c r="U10" s="17">
        <v>1</v>
      </c>
      <c r="V10" s="8" t="s">
        <v>182</v>
      </c>
      <c r="W10" s="121" t="s">
        <v>183</v>
      </c>
    </row>
    <row r="11" spans="1:23" ht="36" x14ac:dyDescent="0.2">
      <c r="A11" s="239"/>
      <c r="B11" s="249"/>
      <c r="C11" s="241"/>
      <c r="D11" s="112">
        <v>6</v>
      </c>
      <c r="E11" s="107" t="s">
        <v>21</v>
      </c>
      <c r="F11" s="29"/>
      <c r="G11" s="29"/>
      <c r="H11" s="29"/>
      <c r="I11" s="29"/>
      <c r="J11" s="29"/>
      <c r="K11" s="5"/>
      <c r="L11" s="95"/>
      <c r="M11" s="29"/>
      <c r="N11" s="29"/>
      <c r="O11" s="95"/>
      <c r="P11" s="29"/>
      <c r="Q11" s="5"/>
      <c r="R11" s="247"/>
      <c r="S11" s="112" t="s">
        <v>49</v>
      </c>
      <c r="T11" s="16" t="s">
        <v>53</v>
      </c>
      <c r="U11" s="17">
        <v>2</v>
      </c>
      <c r="V11" s="8" t="s">
        <v>182</v>
      </c>
      <c r="W11" s="121" t="s">
        <v>183</v>
      </c>
    </row>
    <row r="12" spans="1:23" ht="60" x14ac:dyDescent="0.2">
      <c r="A12" s="239"/>
      <c r="B12" s="249"/>
      <c r="C12" s="240" t="s">
        <v>247</v>
      </c>
      <c r="D12" s="112">
        <v>1</v>
      </c>
      <c r="E12" s="108" t="s">
        <v>50</v>
      </c>
      <c r="F12" s="56"/>
      <c r="G12" s="5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112" t="s">
        <v>12</v>
      </c>
      <c r="S12" s="112" t="s">
        <v>51</v>
      </c>
      <c r="T12" s="16" t="s">
        <v>52</v>
      </c>
      <c r="U12" s="16">
        <v>1</v>
      </c>
      <c r="V12" s="8" t="s">
        <v>184</v>
      </c>
      <c r="W12" s="121" t="s">
        <v>229</v>
      </c>
    </row>
    <row r="13" spans="1:23" ht="48" x14ac:dyDescent="0.2">
      <c r="A13" s="239"/>
      <c r="B13" s="249"/>
      <c r="C13" s="251"/>
      <c r="D13" s="112">
        <v>2</v>
      </c>
      <c r="E13" s="107" t="s">
        <v>54</v>
      </c>
      <c r="F13" s="86"/>
      <c r="G13" s="56"/>
      <c r="H13" s="56"/>
      <c r="I13" s="56"/>
      <c r="J13" s="56"/>
      <c r="K13" s="56"/>
      <c r="L13" s="57"/>
      <c r="M13" s="57"/>
      <c r="N13" s="57"/>
      <c r="O13" s="57"/>
      <c r="P13" s="57"/>
      <c r="Q13" s="57"/>
      <c r="R13" s="112" t="s">
        <v>7</v>
      </c>
      <c r="S13" s="112" t="s">
        <v>55</v>
      </c>
      <c r="T13" s="16" t="s">
        <v>56</v>
      </c>
      <c r="U13" s="21">
        <v>1</v>
      </c>
      <c r="V13" s="8" t="s">
        <v>184</v>
      </c>
      <c r="W13" s="121" t="s">
        <v>185</v>
      </c>
    </row>
    <row r="14" spans="1:23" ht="96" x14ac:dyDescent="0.2">
      <c r="A14" s="239"/>
      <c r="B14" s="250"/>
      <c r="C14" s="241"/>
      <c r="D14" s="112">
        <v>3</v>
      </c>
      <c r="E14" s="107" t="s">
        <v>57</v>
      </c>
      <c r="F14" s="86"/>
      <c r="G14" s="56"/>
      <c r="H14" s="56"/>
      <c r="I14" s="56"/>
      <c r="J14" s="56"/>
      <c r="K14" s="56"/>
      <c r="L14" s="57"/>
      <c r="M14" s="57"/>
      <c r="N14" s="57"/>
      <c r="O14" s="57"/>
      <c r="P14" s="57"/>
      <c r="Q14" s="57"/>
      <c r="R14" s="112" t="s">
        <v>58</v>
      </c>
      <c r="S14" s="112" t="s">
        <v>59</v>
      </c>
      <c r="T14" s="16" t="s">
        <v>60</v>
      </c>
      <c r="U14" s="21">
        <v>1</v>
      </c>
      <c r="V14" s="8" t="s">
        <v>187</v>
      </c>
      <c r="W14" s="121" t="s">
        <v>231</v>
      </c>
    </row>
    <row r="15" spans="1:23" ht="72" customHeight="1" x14ac:dyDescent="0.2">
      <c r="A15" s="239"/>
      <c r="B15" s="6" t="s">
        <v>224</v>
      </c>
      <c r="C15" s="240" t="s">
        <v>61</v>
      </c>
      <c r="D15" s="112">
        <v>1</v>
      </c>
      <c r="E15" s="108" t="s">
        <v>62</v>
      </c>
      <c r="F15" s="58"/>
      <c r="G15" s="58"/>
      <c r="H15" s="58"/>
      <c r="I15" s="58"/>
      <c r="J15" s="58"/>
      <c r="K15" s="58"/>
      <c r="L15" s="57"/>
      <c r="M15" s="57"/>
      <c r="N15" s="57"/>
      <c r="O15" s="57"/>
      <c r="P15" s="57"/>
      <c r="Q15" s="57"/>
      <c r="R15" s="110" t="s">
        <v>63</v>
      </c>
      <c r="S15" s="112" t="s">
        <v>142</v>
      </c>
      <c r="T15" s="16" t="s">
        <v>64</v>
      </c>
      <c r="U15" s="21">
        <v>0.8</v>
      </c>
      <c r="V15" s="8" t="s">
        <v>187</v>
      </c>
      <c r="W15" s="121" t="s">
        <v>188</v>
      </c>
    </row>
    <row r="16" spans="1:23" ht="60" x14ac:dyDescent="0.2">
      <c r="A16" s="239"/>
      <c r="B16" s="4" t="s">
        <v>26</v>
      </c>
      <c r="C16" s="241"/>
      <c r="D16" s="112">
        <v>1</v>
      </c>
      <c r="E16" s="105" t="s">
        <v>65</v>
      </c>
      <c r="F16" s="32"/>
      <c r="G16" s="74"/>
      <c r="H16" s="74"/>
      <c r="I16" s="74"/>
      <c r="J16" s="74"/>
      <c r="K16" s="74"/>
      <c r="L16" s="96"/>
      <c r="M16" s="96"/>
      <c r="N16" s="96"/>
      <c r="O16" s="96"/>
      <c r="P16" s="96"/>
      <c r="Q16" s="96"/>
      <c r="R16" s="15" t="s">
        <v>66</v>
      </c>
      <c r="S16" s="15" t="s">
        <v>143</v>
      </c>
      <c r="T16" s="25" t="s">
        <v>67</v>
      </c>
      <c r="U16" s="22">
        <v>1</v>
      </c>
      <c r="V16" s="8" t="s">
        <v>187</v>
      </c>
      <c r="W16" s="121" t="s">
        <v>188</v>
      </c>
    </row>
    <row r="17" spans="1:23" ht="60" x14ac:dyDescent="0.2">
      <c r="A17" s="239"/>
      <c r="B17" s="6" t="s">
        <v>27</v>
      </c>
      <c r="C17" s="115" t="s">
        <v>177</v>
      </c>
      <c r="D17" s="111">
        <v>1</v>
      </c>
      <c r="E17" s="108" t="s">
        <v>68</v>
      </c>
      <c r="F17" s="29"/>
      <c r="G17" s="59"/>
      <c r="H17" s="59"/>
      <c r="I17" s="59"/>
      <c r="J17" s="59"/>
      <c r="K17" s="59"/>
      <c r="L17" s="67"/>
      <c r="M17" s="67"/>
      <c r="N17" s="67"/>
      <c r="O17" s="67"/>
      <c r="P17" s="67"/>
      <c r="Q17" s="67"/>
      <c r="R17" s="11" t="s">
        <v>69</v>
      </c>
      <c r="S17" s="11" t="s">
        <v>70</v>
      </c>
      <c r="T17" s="15" t="s">
        <v>71</v>
      </c>
      <c r="U17" s="24">
        <v>0.7</v>
      </c>
      <c r="V17" s="8" t="s">
        <v>189</v>
      </c>
      <c r="W17" s="121" t="s">
        <v>13</v>
      </c>
    </row>
    <row r="18" spans="1:23" ht="78.75" customHeight="1" x14ac:dyDescent="0.2">
      <c r="A18" s="253" t="s">
        <v>72</v>
      </c>
      <c r="B18" s="248" t="s">
        <v>73</v>
      </c>
      <c r="C18" s="240" t="s">
        <v>61</v>
      </c>
      <c r="D18" s="112">
        <v>1</v>
      </c>
      <c r="E18" s="107" t="s">
        <v>225</v>
      </c>
      <c r="F18" s="34"/>
      <c r="G18" s="34"/>
      <c r="H18" s="34"/>
      <c r="I18" s="87"/>
      <c r="J18" s="34"/>
      <c r="K18" s="88"/>
      <c r="L18" s="27"/>
      <c r="M18" s="27"/>
      <c r="N18" s="27"/>
      <c r="O18" s="27"/>
      <c r="P18" s="27"/>
      <c r="Q18" s="27"/>
      <c r="R18" s="110" t="s">
        <v>145</v>
      </c>
      <c r="S18" s="110" t="s">
        <v>144</v>
      </c>
      <c r="T18" s="112" t="s">
        <v>74</v>
      </c>
      <c r="U18" s="17">
        <v>1</v>
      </c>
      <c r="V18" s="8" t="s">
        <v>187</v>
      </c>
      <c r="W18" s="121" t="s">
        <v>13</v>
      </c>
    </row>
    <row r="19" spans="1:23" ht="67.5" customHeight="1" x14ac:dyDescent="0.2">
      <c r="A19" s="239"/>
      <c r="B19" s="250"/>
      <c r="C19" s="241"/>
      <c r="D19" s="110">
        <v>2</v>
      </c>
      <c r="E19" s="107" t="s">
        <v>75</v>
      </c>
      <c r="F19" s="34"/>
      <c r="G19" s="34"/>
      <c r="H19" s="34"/>
      <c r="I19" s="34"/>
      <c r="J19" s="34"/>
      <c r="K19" s="87"/>
      <c r="L19" s="27"/>
      <c r="M19" s="27"/>
      <c r="N19" s="27"/>
      <c r="O19" s="27"/>
      <c r="P19" s="27"/>
      <c r="Q19" s="27"/>
      <c r="R19" s="110" t="s">
        <v>76</v>
      </c>
      <c r="S19" s="110" t="s">
        <v>146</v>
      </c>
      <c r="T19" s="112" t="s">
        <v>77</v>
      </c>
      <c r="U19" s="44">
        <v>1</v>
      </c>
      <c r="V19" s="8" t="s">
        <v>187</v>
      </c>
      <c r="W19" s="121" t="s">
        <v>13</v>
      </c>
    </row>
    <row r="20" spans="1:23" ht="48" x14ac:dyDescent="0.2">
      <c r="A20" s="239"/>
      <c r="B20" s="248" t="s">
        <v>78</v>
      </c>
      <c r="C20" s="240" t="s">
        <v>29</v>
      </c>
      <c r="D20" s="110">
        <v>1</v>
      </c>
      <c r="E20" s="107" t="s">
        <v>80</v>
      </c>
      <c r="F20" s="59"/>
      <c r="G20" s="34"/>
      <c r="H20" s="34"/>
      <c r="I20" s="34"/>
      <c r="J20" s="34"/>
      <c r="K20" s="34"/>
      <c r="L20" s="27"/>
      <c r="M20" s="27"/>
      <c r="N20" s="27"/>
      <c r="O20" s="27"/>
      <c r="P20" s="27"/>
      <c r="Q20" s="27"/>
      <c r="R20" s="110" t="s">
        <v>81</v>
      </c>
      <c r="S20" s="110" t="s">
        <v>147</v>
      </c>
      <c r="T20" s="112" t="s">
        <v>148</v>
      </c>
      <c r="U20" s="16">
        <v>1</v>
      </c>
      <c r="V20" s="8" t="s">
        <v>190</v>
      </c>
      <c r="W20" s="121" t="s">
        <v>191</v>
      </c>
    </row>
    <row r="21" spans="1:23" ht="72" x14ac:dyDescent="0.2">
      <c r="A21" s="239"/>
      <c r="B21" s="249"/>
      <c r="C21" s="251"/>
      <c r="D21" s="110">
        <v>2</v>
      </c>
      <c r="E21" s="108" t="s">
        <v>19</v>
      </c>
      <c r="F21" s="35"/>
      <c r="G21" s="35"/>
      <c r="H21" s="35"/>
      <c r="I21" s="35"/>
      <c r="J21" s="35"/>
      <c r="K21" s="35"/>
      <c r="L21" s="36"/>
      <c r="M21" s="37"/>
      <c r="N21" s="37"/>
      <c r="O21" s="37"/>
      <c r="P21" s="37"/>
      <c r="Q21" s="57"/>
      <c r="R21" s="9" t="s">
        <v>81</v>
      </c>
      <c r="S21" s="11" t="s">
        <v>82</v>
      </c>
      <c r="T21" s="11" t="s">
        <v>150</v>
      </c>
      <c r="U21" s="16">
        <v>1</v>
      </c>
      <c r="V21" s="8" t="s">
        <v>190</v>
      </c>
      <c r="W21" s="121" t="s">
        <v>181</v>
      </c>
    </row>
    <row r="22" spans="1:23" ht="72" x14ac:dyDescent="0.2">
      <c r="A22" s="239"/>
      <c r="B22" s="249"/>
      <c r="C22" s="251"/>
      <c r="D22" s="110">
        <v>3</v>
      </c>
      <c r="E22" s="108" t="s">
        <v>79</v>
      </c>
      <c r="F22" s="35"/>
      <c r="G22" s="35"/>
      <c r="H22" s="35"/>
      <c r="I22" s="35"/>
      <c r="J22" s="35"/>
      <c r="K22" s="60"/>
      <c r="L22" s="36"/>
      <c r="M22" s="37"/>
      <c r="N22" s="37"/>
      <c r="O22" s="37"/>
      <c r="P22" s="37"/>
      <c r="Q22" s="57"/>
      <c r="R22" s="9" t="s">
        <v>84</v>
      </c>
      <c r="S22" s="11" t="s">
        <v>83</v>
      </c>
      <c r="T22" s="11" t="s">
        <v>149</v>
      </c>
      <c r="U22" s="23">
        <v>2</v>
      </c>
      <c r="V22" s="8" t="s">
        <v>190</v>
      </c>
      <c r="W22" s="121" t="s">
        <v>181</v>
      </c>
    </row>
    <row r="23" spans="1:23" ht="84" x14ac:dyDescent="0.2">
      <c r="A23" s="239"/>
      <c r="B23" s="250"/>
      <c r="C23" s="70" t="s">
        <v>61</v>
      </c>
      <c r="D23" s="110">
        <v>4</v>
      </c>
      <c r="E23" s="108" t="s">
        <v>151</v>
      </c>
      <c r="F23" s="35"/>
      <c r="G23" s="35"/>
      <c r="H23" s="35"/>
      <c r="I23" s="35"/>
      <c r="J23" s="35"/>
      <c r="K23" s="60"/>
      <c r="L23" s="36"/>
      <c r="M23" s="37"/>
      <c r="N23" s="37"/>
      <c r="O23" s="37"/>
      <c r="P23" s="37"/>
      <c r="Q23" s="57"/>
      <c r="R23" s="9" t="s">
        <v>152</v>
      </c>
      <c r="S23" s="11" t="s">
        <v>153</v>
      </c>
      <c r="T23" s="23" t="s">
        <v>154</v>
      </c>
      <c r="U23" s="23">
        <v>2</v>
      </c>
      <c r="V23" s="8" t="s">
        <v>187</v>
      </c>
      <c r="W23" s="121" t="s">
        <v>192</v>
      </c>
    </row>
    <row r="24" spans="1:23" ht="108" x14ac:dyDescent="0.2">
      <c r="A24" s="239"/>
      <c r="B24" s="4" t="s">
        <v>249</v>
      </c>
      <c r="C24" s="126" t="s">
        <v>29</v>
      </c>
      <c r="D24" s="110">
        <v>5</v>
      </c>
      <c r="E24" s="12" t="s">
        <v>86</v>
      </c>
      <c r="F24" s="35"/>
      <c r="G24" s="35"/>
      <c r="H24" s="35"/>
      <c r="I24" s="35"/>
      <c r="J24" s="35"/>
      <c r="K24" s="60"/>
      <c r="L24" s="36"/>
      <c r="M24" s="37"/>
      <c r="N24" s="37"/>
      <c r="O24" s="37"/>
      <c r="P24" s="37"/>
      <c r="Q24" s="27"/>
      <c r="R24" s="110" t="s">
        <v>85</v>
      </c>
      <c r="S24" s="11" t="s">
        <v>252</v>
      </c>
      <c r="T24" s="23" t="s">
        <v>251</v>
      </c>
      <c r="U24" s="119" t="s">
        <v>236</v>
      </c>
      <c r="V24" s="8" t="s">
        <v>190</v>
      </c>
      <c r="W24" s="121" t="s">
        <v>186</v>
      </c>
    </row>
    <row r="25" spans="1:23" ht="64.5" customHeight="1" x14ac:dyDescent="0.2">
      <c r="A25" s="239"/>
      <c r="B25" s="248" t="s">
        <v>232</v>
      </c>
      <c r="C25" s="257" t="s">
        <v>94</v>
      </c>
      <c r="D25" s="112">
        <v>1</v>
      </c>
      <c r="E25" s="108" t="s">
        <v>233</v>
      </c>
      <c r="F25" s="38"/>
      <c r="G25" s="68"/>
      <c r="H25" s="38"/>
      <c r="I25" s="38"/>
      <c r="J25" s="38"/>
      <c r="K25" s="38"/>
      <c r="L25" s="33"/>
      <c r="M25" s="33"/>
      <c r="N25" s="33"/>
      <c r="O25" s="33"/>
      <c r="P25" s="33"/>
      <c r="Q25" s="39"/>
      <c r="R25" s="11" t="s">
        <v>234</v>
      </c>
      <c r="S25" s="13" t="s">
        <v>235</v>
      </c>
      <c r="T25" s="18" t="s">
        <v>234</v>
      </c>
      <c r="U25" s="119" t="s">
        <v>236</v>
      </c>
      <c r="V25" s="118" t="s">
        <v>193</v>
      </c>
      <c r="W25" s="122" t="s">
        <v>194</v>
      </c>
    </row>
    <row r="26" spans="1:23" ht="64.5" customHeight="1" x14ac:dyDescent="0.2">
      <c r="A26" s="239"/>
      <c r="B26" s="249"/>
      <c r="C26" s="257"/>
      <c r="D26" s="112">
        <v>2</v>
      </c>
      <c r="E26" s="108" t="s">
        <v>237</v>
      </c>
      <c r="F26" s="38"/>
      <c r="G26" s="38"/>
      <c r="H26" s="68"/>
      <c r="I26" s="38"/>
      <c r="J26" s="38"/>
      <c r="K26" s="38"/>
      <c r="L26" s="33"/>
      <c r="M26" s="33"/>
      <c r="N26" s="33"/>
      <c r="O26" s="33"/>
      <c r="P26" s="33"/>
      <c r="Q26" s="39"/>
      <c r="R26" s="11" t="s">
        <v>234</v>
      </c>
      <c r="S26" s="13" t="s">
        <v>238</v>
      </c>
      <c r="T26" s="18" t="s">
        <v>239</v>
      </c>
      <c r="U26" s="18">
        <v>1</v>
      </c>
      <c r="V26" s="118" t="s">
        <v>241</v>
      </c>
      <c r="W26" s="122" t="s">
        <v>240</v>
      </c>
    </row>
    <row r="27" spans="1:23" ht="48" x14ac:dyDescent="0.2">
      <c r="A27" s="239"/>
      <c r="B27" s="249"/>
      <c r="C27" s="114" t="s">
        <v>94</v>
      </c>
      <c r="D27" s="112">
        <v>3</v>
      </c>
      <c r="E27" s="108" t="s">
        <v>90</v>
      </c>
      <c r="F27" s="38"/>
      <c r="G27" s="38"/>
      <c r="H27" s="38"/>
      <c r="I27" s="38"/>
      <c r="J27" s="38"/>
      <c r="K27" s="38"/>
      <c r="L27" s="67"/>
      <c r="M27" s="33"/>
      <c r="N27" s="33"/>
      <c r="O27" s="33"/>
      <c r="P27" s="33"/>
      <c r="Q27" s="39"/>
      <c r="R27" s="11" t="s">
        <v>87</v>
      </c>
      <c r="S27" s="13" t="s">
        <v>88</v>
      </c>
      <c r="T27" s="18" t="s">
        <v>89</v>
      </c>
      <c r="U27" s="23">
        <v>1</v>
      </c>
      <c r="V27" s="8" t="s">
        <v>195</v>
      </c>
      <c r="W27" s="121" t="s">
        <v>196</v>
      </c>
    </row>
    <row r="28" spans="1:23" ht="84" x14ac:dyDescent="0.2">
      <c r="A28" s="239"/>
      <c r="B28" s="249"/>
      <c r="C28" s="113" t="s">
        <v>29</v>
      </c>
      <c r="D28" s="112">
        <v>4</v>
      </c>
      <c r="E28" s="108" t="s">
        <v>20</v>
      </c>
      <c r="F28" s="38"/>
      <c r="G28" s="38"/>
      <c r="H28" s="68"/>
      <c r="I28" s="38"/>
      <c r="J28" s="38"/>
      <c r="K28" s="68"/>
      <c r="L28" s="33"/>
      <c r="M28" s="33"/>
      <c r="N28" s="67"/>
      <c r="O28" s="33"/>
      <c r="P28" s="33"/>
      <c r="Q28" s="69"/>
      <c r="R28" s="11" t="s">
        <v>155</v>
      </c>
      <c r="S28" s="13" t="s">
        <v>156</v>
      </c>
      <c r="T28" s="18" t="s">
        <v>157</v>
      </c>
      <c r="U28" s="23">
        <v>4</v>
      </c>
      <c r="V28" s="8" t="s">
        <v>197</v>
      </c>
      <c r="W28" s="121" t="s">
        <v>181</v>
      </c>
    </row>
    <row r="29" spans="1:23" ht="72" customHeight="1" x14ac:dyDescent="0.2">
      <c r="A29" s="253" t="s">
        <v>91</v>
      </c>
      <c r="B29" s="12" t="s">
        <v>92</v>
      </c>
      <c r="C29" s="114" t="s">
        <v>29</v>
      </c>
      <c r="D29" s="112">
        <v>1</v>
      </c>
      <c r="E29" s="108" t="s">
        <v>106</v>
      </c>
      <c r="F29" s="68"/>
      <c r="G29" s="38"/>
      <c r="H29" s="38"/>
      <c r="I29" s="38"/>
      <c r="J29" s="38"/>
      <c r="K29" s="38"/>
      <c r="L29" s="33"/>
      <c r="M29" s="33"/>
      <c r="N29" s="33"/>
      <c r="O29" s="33"/>
      <c r="P29" s="33"/>
      <c r="Q29" s="39"/>
      <c r="R29" s="11" t="s">
        <v>107</v>
      </c>
      <c r="S29" s="13" t="s">
        <v>108</v>
      </c>
      <c r="T29" s="18" t="s">
        <v>109</v>
      </c>
      <c r="U29" s="23">
        <v>1</v>
      </c>
      <c r="V29" s="8" t="s">
        <v>198</v>
      </c>
      <c r="W29" s="121" t="s">
        <v>199</v>
      </c>
    </row>
    <row r="30" spans="1:23" ht="96" x14ac:dyDescent="0.2">
      <c r="A30" s="239"/>
      <c r="B30" s="108" t="s">
        <v>93</v>
      </c>
      <c r="C30" s="114" t="s">
        <v>94</v>
      </c>
      <c r="D30" s="112">
        <v>1</v>
      </c>
      <c r="E30" s="12" t="s">
        <v>200</v>
      </c>
      <c r="F30" s="35"/>
      <c r="G30" s="35"/>
      <c r="H30" s="35"/>
      <c r="I30" s="35"/>
      <c r="J30" s="68"/>
      <c r="K30" s="35"/>
      <c r="L30" s="30"/>
      <c r="M30" s="30"/>
      <c r="N30" s="68"/>
      <c r="O30" s="30"/>
      <c r="P30" s="30"/>
      <c r="Q30" s="31"/>
      <c r="R30" s="11" t="s">
        <v>107</v>
      </c>
      <c r="S30" s="13" t="s">
        <v>212</v>
      </c>
      <c r="T30" s="18" t="s">
        <v>213</v>
      </c>
      <c r="U30" s="23">
        <v>3</v>
      </c>
      <c r="V30" s="8" t="s">
        <v>193</v>
      </c>
      <c r="W30" s="121" t="s">
        <v>242</v>
      </c>
    </row>
    <row r="31" spans="1:23" ht="78" customHeight="1" x14ac:dyDescent="0.2">
      <c r="A31" s="239"/>
      <c r="B31" s="248" t="s">
        <v>95</v>
      </c>
      <c r="C31" s="240" t="s">
        <v>96</v>
      </c>
      <c r="D31" s="112">
        <v>1</v>
      </c>
      <c r="E31" s="108" t="s">
        <v>100</v>
      </c>
      <c r="F31" s="40"/>
      <c r="G31" s="40"/>
      <c r="H31" s="40"/>
      <c r="I31" s="40"/>
      <c r="J31" s="40"/>
      <c r="K31" s="61"/>
      <c r="L31" s="30"/>
      <c r="M31" s="30"/>
      <c r="N31" s="30"/>
      <c r="O31" s="30"/>
      <c r="P31" s="30"/>
      <c r="Q31" s="31"/>
      <c r="R31" s="11" t="s">
        <v>102</v>
      </c>
      <c r="S31" s="11" t="s">
        <v>101</v>
      </c>
      <c r="T31" s="23" t="s">
        <v>158</v>
      </c>
      <c r="U31" s="45">
        <v>0.65</v>
      </c>
      <c r="V31" s="8" t="s">
        <v>201</v>
      </c>
      <c r="W31" s="121" t="s">
        <v>202</v>
      </c>
    </row>
    <row r="32" spans="1:23" ht="60" x14ac:dyDescent="0.2">
      <c r="A32" s="239"/>
      <c r="B32" s="249"/>
      <c r="C32" s="251"/>
      <c r="D32" s="111">
        <v>2</v>
      </c>
      <c r="E32" s="105" t="s">
        <v>228</v>
      </c>
      <c r="F32" s="78"/>
      <c r="G32" s="78"/>
      <c r="H32" s="46"/>
      <c r="I32" s="46"/>
      <c r="J32" s="46"/>
      <c r="K32" s="46"/>
      <c r="L32" s="47"/>
      <c r="M32" s="79"/>
      <c r="N32" s="79"/>
      <c r="O32" s="79"/>
      <c r="P32" s="79"/>
      <c r="Q32" s="80"/>
      <c r="R32" s="15" t="s">
        <v>105</v>
      </c>
      <c r="S32" s="15" t="s">
        <v>227</v>
      </c>
      <c r="T32" s="25" t="s">
        <v>226</v>
      </c>
      <c r="U32" s="45">
        <v>1</v>
      </c>
      <c r="V32" s="8" t="s">
        <v>201</v>
      </c>
      <c r="W32" s="121" t="s">
        <v>202</v>
      </c>
    </row>
    <row r="33" spans="1:23" ht="84" x14ac:dyDescent="0.2">
      <c r="A33" s="239"/>
      <c r="B33" s="250"/>
      <c r="C33" s="114" t="s">
        <v>29</v>
      </c>
      <c r="D33" s="111">
        <v>3</v>
      </c>
      <c r="E33" s="105" t="s">
        <v>159</v>
      </c>
      <c r="F33" s="46"/>
      <c r="G33" s="46"/>
      <c r="H33" s="62"/>
      <c r="I33" s="62"/>
      <c r="J33" s="62"/>
      <c r="K33" s="62"/>
      <c r="L33" s="63"/>
      <c r="M33" s="63"/>
      <c r="N33" s="63"/>
      <c r="O33" s="63"/>
      <c r="P33" s="63"/>
      <c r="Q33" s="64"/>
      <c r="R33" s="15" t="s">
        <v>160</v>
      </c>
      <c r="S33" s="15" t="s">
        <v>161</v>
      </c>
      <c r="T33" s="25" t="s">
        <v>162</v>
      </c>
      <c r="U33" s="49">
        <v>1</v>
      </c>
      <c r="V33" s="8" t="s">
        <v>241</v>
      </c>
      <c r="W33" s="121" t="s">
        <v>230</v>
      </c>
    </row>
    <row r="34" spans="1:23" ht="41.25" customHeight="1" x14ac:dyDescent="0.2">
      <c r="A34" s="239"/>
      <c r="B34" s="248" t="s">
        <v>97</v>
      </c>
      <c r="C34" s="114" t="s">
        <v>96</v>
      </c>
      <c r="D34" s="112">
        <v>1</v>
      </c>
      <c r="E34" s="108" t="s">
        <v>104</v>
      </c>
      <c r="F34" s="83"/>
      <c r="G34" s="83"/>
      <c r="H34" s="83"/>
      <c r="I34" s="83"/>
      <c r="J34" s="40"/>
      <c r="K34" s="83"/>
      <c r="L34" s="73"/>
      <c r="M34" s="73"/>
      <c r="N34" s="73"/>
      <c r="O34" s="73"/>
      <c r="P34" s="73"/>
      <c r="Q34" s="31"/>
      <c r="R34" s="11" t="s">
        <v>163</v>
      </c>
      <c r="S34" s="11" t="s">
        <v>164</v>
      </c>
      <c r="T34" s="11" t="s">
        <v>165</v>
      </c>
      <c r="U34" s="45">
        <v>0.4</v>
      </c>
      <c r="V34" s="8" t="s">
        <v>201</v>
      </c>
      <c r="W34" s="121" t="s">
        <v>202</v>
      </c>
    </row>
    <row r="35" spans="1:23" ht="60" x14ac:dyDescent="0.2">
      <c r="A35" s="258"/>
      <c r="B35" s="250"/>
      <c r="C35" s="113" t="s">
        <v>96</v>
      </c>
      <c r="D35" s="110">
        <v>2</v>
      </c>
      <c r="E35" s="107" t="s">
        <v>221</v>
      </c>
      <c r="F35" s="34"/>
      <c r="G35" s="66"/>
      <c r="H35" s="34"/>
      <c r="I35" s="34"/>
      <c r="J35" s="34"/>
      <c r="K35" s="34"/>
      <c r="L35" s="27"/>
      <c r="M35" s="27"/>
      <c r="N35" s="27"/>
      <c r="O35" s="27"/>
      <c r="P35" s="27"/>
      <c r="Q35" s="42"/>
      <c r="R35" s="10" t="s">
        <v>6</v>
      </c>
      <c r="S35" s="10" t="s">
        <v>166</v>
      </c>
      <c r="T35" s="65" t="s">
        <v>167</v>
      </c>
      <c r="U35" s="65">
        <v>1</v>
      </c>
      <c r="V35" s="8" t="s">
        <v>201</v>
      </c>
      <c r="W35" s="121" t="s">
        <v>203</v>
      </c>
    </row>
    <row r="36" spans="1:23" ht="60" x14ac:dyDescent="0.2">
      <c r="A36" s="253" t="s">
        <v>243</v>
      </c>
      <c r="B36" s="107" t="s">
        <v>113</v>
      </c>
      <c r="C36" s="114" t="s">
        <v>29</v>
      </c>
      <c r="D36" s="110">
        <v>1</v>
      </c>
      <c r="E36" s="97" t="s">
        <v>168</v>
      </c>
      <c r="F36" s="41"/>
      <c r="G36" s="41"/>
      <c r="H36" s="41"/>
      <c r="I36" s="41"/>
      <c r="J36" s="41"/>
      <c r="K36" s="71"/>
      <c r="L36" s="27"/>
      <c r="M36" s="27"/>
      <c r="N36" s="27"/>
      <c r="O36" s="27"/>
      <c r="P36" s="27"/>
      <c r="Q36" s="72"/>
      <c r="R36" s="10" t="s">
        <v>103</v>
      </c>
      <c r="S36" s="50" t="s">
        <v>98</v>
      </c>
      <c r="T36" s="51" t="s">
        <v>99</v>
      </c>
      <c r="U36" s="51">
        <v>1</v>
      </c>
      <c r="V36" s="8" t="s">
        <v>197</v>
      </c>
      <c r="W36" s="123" t="s">
        <v>204</v>
      </c>
    </row>
    <row r="37" spans="1:23" ht="84" x14ac:dyDescent="0.2">
      <c r="A37" s="239"/>
      <c r="B37" s="248" t="s">
        <v>114</v>
      </c>
      <c r="C37" s="240" t="s">
        <v>96</v>
      </c>
      <c r="D37" s="112">
        <v>1</v>
      </c>
      <c r="E37" s="108" t="s">
        <v>9</v>
      </c>
      <c r="F37" s="29"/>
      <c r="G37" s="29"/>
      <c r="H37" s="29"/>
      <c r="I37" s="29"/>
      <c r="J37" s="29"/>
      <c r="K37" s="29"/>
      <c r="L37" s="30"/>
      <c r="M37" s="30"/>
      <c r="N37" s="73"/>
      <c r="O37" s="30"/>
      <c r="P37" s="30"/>
      <c r="Q37" s="31"/>
      <c r="R37" s="110" t="s">
        <v>10</v>
      </c>
      <c r="S37" s="110" t="s">
        <v>169</v>
      </c>
      <c r="T37" s="110" t="s">
        <v>170</v>
      </c>
      <c r="U37" s="17">
        <v>1</v>
      </c>
      <c r="V37" s="8" t="s">
        <v>210</v>
      </c>
      <c r="W37" s="121" t="s">
        <v>205</v>
      </c>
    </row>
    <row r="38" spans="1:23" ht="72" x14ac:dyDescent="0.2">
      <c r="A38" s="239"/>
      <c r="B38" s="250"/>
      <c r="C38" s="251"/>
      <c r="D38" s="111">
        <v>2</v>
      </c>
      <c r="E38" s="105" t="s">
        <v>18</v>
      </c>
      <c r="F38" s="32"/>
      <c r="G38" s="74"/>
      <c r="H38" s="32"/>
      <c r="I38" s="74"/>
      <c r="J38" s="74"/>
      <c r="K38" s="32"/>
      <c r="L38" s="47"/>
      <c r="M38" s="47"/>
      <c r="N38" s="47"/>
      <c r="O38" s="47"/>
      <c r="P38" s="47"/>
      <c r="Q38" s="48"/>
      <c r="R38" s="109" t="s">
        <v>110</v>
      </c>
      <c r="S38" s="109" t="s">
        <v>111</v>
      </c>
      <c r="T38" s="52" t="s">
        <v>171</v>
      </c>
      <c r="U38" s="53">
        <v>1</v>
      </c>
      <c r="V38" s="8" t="s">
        <v>201</v>
      </c>
      <c r="W38" s="121" t="s">
        <v>203</v>
      </c>
    </row>
    <row r="39" spans="1:23" ht="60" x14ac:dyDescent="0.2">
      <c r="A39" s="253" t="s">
        <v>112</v>
      </c>
      <c r="B39" s="255"/>
      <c r="C39" s="257" t="s">
        <v>116</v>
      </c>
      <c r="D39" s="112">
        <v>1</v>
      </c>
      <c r="E39" s="12" t="s">
        <v>214</v>
      </c>
      <c r="F39" s="43"/>
      <c r="G39" s="43"/>
      <c r="H39" s="75"/>
      <c r="I39" s="75"/>
      <c r="J39" s="75"/>
      <c r="K39" s="75"/>
      <c r="L39" s="127"/>
      <c r="M39" s="127"/>
      <c r="N39" s="127"/>
      <c r="O39" s="127"/>
      <c r="P39" s="127"/>
      <c r="Q39" s="31"/>
      <c r="R39" s="4" t="s">
        <v>115</v>
      </c>
      <c r="S39" s="11" t="s">
        <v>172</v>
      </c>
      <c r="T39" s="11" t="s">
        <v>206</v>
      </c>
      <c r="U39" s="21">
        <v>1</v>
      </c>
      <c r="V39" s="8" t="s">
        <v>207</v>
      </c>
      <c r="W39" s="121" t="s">
        <v>208</v>
      </c>
    </row>
    <row r="40" spans="1:23" ht="96" x14ac:dyDescent="0.2">
      <c r="A40" s="239"/>
      <c r="B40" s="255"/>
      <c r="C40" s="257"/>
      <c r="D40" s="112">
        <v>2</v>
      </c>
      <c r="E40" s="12" t="s">
        <v>117</v>
      </c>
      <c r="F40" s="54"/>
      <c r="G40" s="54"/>
      <c r="H40" s="76"/>
      <c r="I40" s="76"/>
      <c r="J40" s="76"/>
      <c r="K40" s="76"/>
      <c r="L40" s="55"/>
      <c r="M40" s="55"/>
      <c r="N40" s="55"/>
      <c r="O40" s="55"/>
      <c r="P40" s="55"/>
      <c r="Q40" s="55"/>
      <c r="R40" s="11" t="s">
        <v>11</v>
      </c>
      <c r="S40" s="112" t="s">
        <v>118</v>
      </c>
      <c r="T40" s="112" t="s">
        <v>173</v>
      </c>
      <c r="U40" s="21">
        <v>1</v>
      </c>
      <c r="V40" s="8" t="s">
        <v>207</v>
      </c>
      <c r="W40" s="121" t="s">
        <v>208</v>
      </c>
    </row>
    <row r="41" spans="1:23" ht="60" x14ac:dyDescent="0.2">
      <c r="A41" s="239"/>
      <c r="B41" s="255"/>
      <c r="C41" s="114" t="s">
        <v>121</v>
      </c>
      <c r="D41" s="112">
        <v>1</v>
      </c>
      <c r="E41" s="12" t="s">
        <v>174</v>
      </c>
      <c r="F41" s="54"/>
      <c r="G41" s="76"/>
      <c r="H41" s="76"/>
      <c r="I41" s="76"/>
      <c r="J41" s="76"/>
      <c r="K41" s="76"/>
      <c r="L41" s="81"/>
      <c r="M41" s="81"/>
      <c r="N41" s="81"/>
      <c r="O41" s="81"/>
      <c r="P41" s="81"/>
      <c r="Q41" s="82"/>
      <c r="R41" s="112" t="s">
        <v>12</v>
      </c>
      <c r="S41" s="112" t="s">
        <v>119</v>
      </c>
      <c r="T41" s="112" t="s">
        <v>120</v>
      </c>
      <c r="U41" s="21">
        <v>1</v>
      </c>
      <c r="V41" s="8" t="s">
        <v>209</v>
      </c>
      <c r="W41" s="121" t="s">
        <v>13</v>
      </c>
    </row>
    <row r="42" spans="1:23" ht="72" x14ac:dyDescent="0.2">
      <c r="A42" s="239"/>
      <c r="B42" s="255"/>
      <c r="C42" s="240" t="s">
        <v>123</v>
      </c>
      <c r="D42" s="112">
        <v>1</v>
      </c>
      <c r="E42" s="108" t="s">
        <v>122</v>
      </c>
      <c r="F42" s="35"/>
      <c r="G42" s="35"/>
      <c r="H42" s="35"/>
      <c r="I42" s="35"/>
      <c r="J42" s="35"/>
      <c r="K42" s="77"/>
      <c r="L42" s="30"/>
      <c r="M42" s="30"/>
      <c r="N42" s="30"/>
      <c r="O42" s="30"/>
      <c r="P42" s="30"/>
      <c r="Q42" s="73"/>
      <c r="R42" s="112" t="s">
        <v>127</v>
      </c>
      <c r="S42" s="112" t="s">
        <v>222</v>
      </c>
      <c r="T42" s="110" t="s">
        <v>124</v>
      </c>
      <c r="U42" s="44">
        <v>1</v>
      </c>
      <c r="V42" s="8" t="s">
        <v>211</v>
      </c>
      <c r="W42" s="121" t="s">
        <v>215</v>
      </c>
    </row>
    <row r="43" spans="1:23" ht="108" x14ac:dyDescent="0.2">
      <c r="A43" s="239"/>
      <c r="B43" s="255"/>
      <c r="C43" s="251"/>
      <c r="D43" s="112">
        <v>2</v>
      </c>
      <c r="E43" s="108" t="s">
        <v>125</v>
      </c>
      <c r="F43" s="35"/>
      <c r="G43" s="35"/>
      <c r="H43" s="35"/>
      <c r="I43" s="35"/>
      <c r="J43" s="35"/>
      <c r="K43" s="77"/>
      <c r="L43" s="30"/>
      <c r="M43" s="30"/>
      <c r="N43" s="30"/>
      <c r="O43" s="30"/>
      <c r="P43" s="30"/>
      <c r="Q43" s="73"/>
      <c r="R43" s="112" t="s">
        <v>126</v>
      </c>
      <c r="S43" s="112" t="s">
        <v>128</v>
      </c>
      <c r="T43" s="110" t="s">
        <v>216</v>
      </c>
      <c r="U43" s="21">
        <v>1</v>
      </c>
      <c r="V43" s="8" t="s">
        <v>211</v>
      </c>
      <c r="W43" s="121" t="s">
        <v>215</v>
      </c>
    </row>
    <row r="44" spans="1:23" ht="84" customHeight="1" x14ac:dyDescent="0.2">
      <c r="A44" s="239"/>
      <c r="B44" s="255"/>
      <c r="C44" s="251"/>
      <c r="D44" s="112">
        <v>3</v>
      </c>
      <c r="E44" s="108" t="s">
        <v>14</v>
      </c>
      <c r="F44" s="35"/>
      <c r="G44" s="35"/>
      <c r="H44" s="35"/>
      <c r="I44" s="35"/>
      <c r="J44" s="35"/>
      <c r="K44" s="77"/>
      <c r="L44" s="30"/>
      <c r="M44" s="30"/>
      <c r="N44" s="30"/>
      <c r="O44" s="30"/>
      <c r="P44" s="30"/>
      <c r="Q44" s="73"/>
      <c r="R44" s="112" t="s">
        <v>129</v>
      </c>
      <c r="S44" s="112" t="s">
        <v>217</v>
      </c>
      <c r="T44" s="112" t="s">
        <v>176</v>
      </c>
      <c r="U44" s="45">
        <v>1</v>
      </c>
      <c r="V44" s="8" t="s">
        <v>211</v>
      </c>
      <c r="W44" s="121" t="s">
        <v>215</v>
      </c>
    </row>
    <row r="45" spans="1:23" ht="72" x14ac:dyDescent="0.2">
      <c r="A45" s="239"/>
      <c r="B45" s="255"/>
      <c r="C45" s="251"/>
      <c r="D45" s="112">
        <v>4</v>
      </c>
      <c r="E45" s="108" t="s">
        <v>15</v>
      </c>
      <c r="F45" s="35"/>
      <c r="G45" s="35"/>
      <c r="H45" s="84"/>
      <c r="I45" s="35"/>
      <c r="J45" s="35"/>
      <c r="K45" s="77"/>
      <c r="L45" s="30"/>
      <c r="M45" s="30"/>
      <c r="N45" s="85"/>
      <c r="O45" s="30"/>
      <c r="P45" s="30"/>
      <c r="Q45" s="73"/>
      <c r="R45" s="112" t="s">
        <v>16</v>
      </c>
      <c r="S45" s="112" t="s">
        <v>130</v>
      </c>
      <c r="T45" s="112" t="s">
        <v>131</v>
      </c>
      <c r="U45" s="21">
        <v>1</v>
      </c>
      <c r="V45" s="8" t="s">
        <v>211</v>
      </c>
      <c r="W45" s="121" t="s">
        <v>215</v>
      </c>
    </row>
    <row r="46" spans="1:23" ht="84" x14ac:dyDescent="0.2">
      <c r="A46" s="239"/>
      <c r="B46" s="255"/>
      <c r="C46" s="251"/>
      <c r="D46" s="112">
        <v>5</v>
      </c>
      <c r="E46" s="108" t="s">
        <v>17</v>
      </c>
      <c r="F46" s="35"/>
      <c r="G46" s="35"/>
      <c r="H46" s="35"/>
      <c r="I46" s="35"/>
      <c r="J46" s="35"/>
      <c r="K46" s="77"/>
      <c r="L46" s="30"/>
      <c r="M46" s="30"/>
      <c r="N46" s="30"/>
      <c r="O46" s="30"/>
      <c r="P46" s="30"/>
      <c r="Q46" s="73"/>
      <c r="R46" s="112" t="s">
        <v>129</v>
      </c>
      <c r="S46" s="112" t="s">
        <v>132</v>
      </c>
      <c r="T46" s="12" t="s">
        <v>175</v>
      </c>
      <c r="U46" s="23">
        <v>1</v>
      </c>
      <c r="V46" s="8" t="s">
        <v>211</v>
      </c>
      <c r="W46" s="121" t="s">
        <v>215</v>
      </c>
    </row>
    <row r="47" spans="1:23" ht="108" x14ac:dyDescent="0.2">
      <c r="A47" s="239"/>
      <c r="B47" s="255"/>
      <c r="C47" s="241"/>
      <c r="D47" s="125">
        <v>6</v>
      </c>
      <c r="E47" s="108" t="s">
        <v>223</v>
      </c>
      <c r="F47" s="35"/>
      <c r="G47" s="35"/>
      <c r="H47" s="77"/>
      <c r="I47" s="35"/>
      <c r="J47" s="35"/>
      <c r="K47" s="77"/>
      <c r="L47" s="30"/>
      <c r="M47" s="30"/>
      <c r="N47" s="73"/>
      <c r="O47" s="30"/>
      <c r="P47" s="30"/>
      <c r="Q47" s="73"/>
      <c r="R47" s="112" t="s">
        <v>8</v>
      </c>
      <c r="S47" s="11" t="s">
        <v>133</v>
      </c>
      <c r="T47" s="11" t="s">
        <v>134</v>
      </c>
      <c r="U47" s="23">
        <v>4</v>
      </c>
      <c r="V47" s="8" t="s">
        <v>211</v>
      </c>
      <c r="W47" s="121" t="s">
        <v>215</v>
      </c>
    </row>
    <row r="48" spans="1:23" ht="84.75" thickBot="1" x14ac:dyDescent="0.25">
      <c r="A48" s="254"/>
      <c r="B48" s="256"/>
      <c r="C48" s="124" t="s">
        <v>135</v>
      </c>
      <c r="D48" s="7">
        <v>1</v>
      </c>
      <c r="E48" s="129" t="s">
        <v>244</v>
      </c>
      <c r="F48" s="130"/>
      <c r="G48" s="130"/>
      <c r="H48" s="131"/>
      <c r="I48" s="130"/>
      <c r="J48" s="130"/>
      <c r="K48" s="131"/>
      <c r="L48" s="132"/>
      <c r="M48" s="132"/>
      <c r="N48" s="133"/>
      <c r="O48" s="132"/>
      <c r="P48" s="132"/>
      <c r="Q48" s="133"/>
      <c r="R48" s="128" t="s">
        <v>8</v>
      </c>
      <c r="S48" s="134" t="s">
        <v>245</v>
      </c>
      <c r="T48" s="134" t="s">
        <v>246</v>
      </c>
      <c r="U48" s="135">
        <v>4</v>
      </c>
      <c r="V48" s="136" t="s">
        <v>211</v>
      </c>
      <c r="W48" s="137" t="s">
        <v>215</v>
      </c>
    </row>
  </sheetData>
  <mergeCells count="34">
    <mergeCell ref="A36:A38"/>
    <mergeCell ref="A39:A48"/>
    <mergeCell ref="C20:C22"/>
    <mergeCell ref="B39:B48"/>
    <mergeCell ref="C39:C40"/>
    <mergeCell ref="B37:B38"/>
    <mergeCell ref="C37:C38"/>
    <mergeCell ref="B31:B33"/>
    <mergeCell ref="C25:C26"/>
    <mergeCell ref="C31:C32"/>
    <mergeCell ref="A29:A35"/>
    <mergeCell ref="B34:B35"/>
    <mergeCell ref="C42:C47"/>
    <mergeCell ref="B18:B19"/>
    <mergeCell ref="C18:C19"/>
    <mergeCell ref="B20:B23"/>
    <mergeCell ref="A18:A28"/>
    <mergeCell ref="B25:B28"/>
    <mergeCell ref="R10:R11"/>
    <mergeCell ref="B6:B14"/>
    <mergeCell ref="C12:C14"/>
    <mergeCell ref="R2:R4"/>
    <mergeCell ref="C6:C11"/>
    <mergeCell ref="D2:Q2"/>
    <mergeCell ref="B1:W1"/>
    <mergeCell ref="V2:W2"/>
    <mergeCell ref="F3:Q3"/>
    <mergeCell ref="D3:D4"/>
    <mergeCell ref="E3:E4"/>
    <mergeCell ref="A2:A4"/>
    <mergeCell ref="B2:B4"/>
    <mergeCell ref="C2:C4"/>
    <mergeCell ref="A5:A17"/>
    <mergeCell ref="C15:C16"/>
  </mergeCells>
  <pageMargins left="0.78" right="0.25" top="0.56000000000000005" bottom="0.54" header="0.3" footer="0.3"/>
  <pageSetup paperSize="5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7"/>
  <sheetViews>
    <sheetView tabSelected="1" topLeftCell="C44" workbookViewId="0">
      <selection activeCell="V48" sqref="V48"/>
    </sheetView>
  </sheetViews>
  <sheetFormatPr baseColWidth="10" defaultColWidth="11.42578125" defaultRowHeight="12" x14ac:dyDescent="0.2"/>
  <cols>
    <col min="1" max="1" width="18.140625" style="3" customWidth="1"/>
    <col min="2" max="2" width="27.42578125" style="3" customWidth="1"/>
    <col min="3" max="3" width="16.85546875" style="3" customWidth="1"/>
    <col min="4" max="4" width="4.85546875" style="3" customWidth="1"/>
    <col min="5" max="5" width="36.85546875" style="3" customWidth="1"/>
    <col min="6" max="14" width="1.85546875" style="3" bestFit="1" customWidth="1"/>
    <col min="15" max="17" width="2.7109375" style="3" bestFit="1" customWidth="1"/>
    <col min="18" max="18" width="15.140625" style="3" customWidth="1"/>
    <col min="19" max="19" width="22.140625" style="3" customWidth="1"/>
    <col min="20" max="20" width="25.28515625" style="3" customWidth="1"/>
    <col min="21" max="23" width="18.28515625" style="3" customWidth="1"/>
    <col min="24" max="24" width="13.42578125" style="3" customWidth="1"/>
    <col min="25" max="25" width="19.28515625" style="3" customWidth="1"/>
    <col min="26" max="26" width="22.28515625" style="3" customWidth="1"/>
    <col min="27" max="30" width="18.28515625" style="3" customWidth="1"/>
    <col min="31" max="31" width="19.7109375" style="3" bestFit="1" customWidth="1"/>
    <col min="32" max="33" width="20.7109375" style="3" customWidth="1"/>
    <col min="34" max="16384" width="11.42578125" style="3"/>
  </cols>
  <sheetData>
    <row r="1" spans="1:33" s="1" customFormat="1" ht="21.75" thickBot="1" x14ac:dyDescent="0.25">
      <c r="B1" s="242" t="s">
        <v>24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</row>
    <row r="2" spans="1:33" s="1" customFormat="1" ht="12.75" customHeight="1" thickBot="1" x14ac:dyDescent="0.25">
      <c r="A2" s="233" t="s">
        <v>23</v>
      </c>
      <c r="B2" s="236" t="s">
        <v>25</v>
      </c>
      <c r="C2" s="236" t="s">
        <v>28</v>
      </c>
      <c r="D2" s="252" t="s">
        <v>35</v>
      </c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36" t="s">
        <v>3</v>
      </c>
      <c r="S2" s="98"/>
      <c r="T2" s="146"/>
      <c r="U2" s="99"/>
      <c r="V2" s="275" t="s">
        <v>258</v>
      </c>
      <c r="W2" s="276"/>
      <c r="X2" s="276"/>
      <c r="Y2" s="276"/>
      <c r="Z2" s="276"/>
      <c r="AA2" s="276"/>
      <c r="AB2" s="276"/>
      <c r="AC2" s="276"/>
      <c r="AD2" s="276"/>
      <c r="AE2" s="277"/>
      <c r="AF2" s="243" t="s">
        <v>0</v>
      </c>
      <c r="AG2" s="244"/>
    </row>
    <row r="3" spans="1:33" s="1" customFormat="1" ht="15.75" customHeight="1" x14ac:dyDescent="0.2">
      <c r="A3" s="234"/>
      <c r="B3" s="237"/>
      <c r="C3" s="237"/>
      <c r="D3" s="237" t="s">
        <v>1</v>
      </c>
      <c r="E3" s="237" t="s">
        <v>2</v>
      </c>
      <c r="F3" s="272" t="s">
        <v>36</v>
      </c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4"/>
      <c r="R3" s="237"/>
      <c r="S3" s="19"/>
      <c r="T3" s="89"/>
      <c r="U3" s="20"/>
      <c r="V3" s="278" t="s">
        <v>259</v>
      </c>
      <c r="W3" s="279"/>
      <c r="X3" s="279"/>
      <c r="Y3" s="279"/>
      <c r="Z3" s="280"/>
      <c r="AA3" s="278" t="s">
        <v>260</v>
      </c>
      <c r="AB3" s="279"/>
      <c r="AC3" s="279"/>
      <c r="AD3" s="279"/>
      <c r="AE3" s="280"/>
      <c r="AF3" s="195"/>
      <c r="AG3" s="100"/>
    </row>
    <row r="4" spans="1:33" s="2" customFormat="1" ht="24.75" thickBot="1" x14ac:dyDescent="0.25">
      <c r="A4" s="235"/>
      <c r="B4" s="238"/>
      <c r="C4" s="238"/>
      <c r="D4" s="238"/>
      <c r="E4" s="238"/>
      <c r="F4" s="101">
        <v>1</v>
      </c>
      <c r="G4" s="101">
        <v>2</v>
      </c>
      <c r="H4" s="101">
        <v>3</v>
      </c>
      <c r="I4" s="101">
        <v>4</v>
      </c>
      <c r="J4" s="101">
        <v>5</v>
      </c>
      <c r="K4" s="101">
        <v>6</v>
      </c>
      <c r="L4" s="101">
        <v>7</v>
      </c>
      <c r="M4" s="101">
        <v>8</v>
      </c>
      <c r="N4" s="101">
        <v>9</v>
      </c>
      <c r="O4" s="101">
        <v>10</v>
      </c>
      <c r="P4" s="101">
        <v>11</v>
      </c>
      <c r="Q4" s="101">
        <v>12</v>
      </c>
      <c r="R4" s="238"/>
      <c r="S4" s="138" t="s">
        <v>32</v>
      </c>
      <c r="T4" s="138" t="s">
        <v>33</v>
      </c>
      <c r="U4" s="102" t="s">
        <v>4</v>
      </c>
      <c r="V4" s="173" t="s">
        <v>262</v>
      </c>
      <c r="W4" s="169" t="s">
        <v>263</v>
      </c>
      <c r="X4" s="216" t="s">
        <v>269</v>
      </c>
      <c r="Y4" s="172" t="s">
        <v>265</v>
      </c>
      <c r="Z4" s="174" t="s">
        <v>261</v>
      </c>
      <c r="AA4" s="173" t="s">
        <v>262</v>
      </c>
      <c r="AB4" s="169" t="s">
        <v>263</v>
      </c>
      <c r="AC4" s="216" t="s">
        <v>269</v>
      </c>
      <c r="AD4" s="172" t="s">
        <v>265</v>
      </c>
      <c r="AE4" s="174" t="s">
        <v>261</v>
      </c>
      <c r="AF4" s="196" t="s">
        <v>179</v>
      </c>
      <c r="AG4" s="104" t="s">
        <v>5</v>
      </c>
    </row>
    <row r="5" spans="1:33" ht="52.5" customHeight="1" x14ac:dyDescent="0.2">
      <c r="A5" s="239" t="s">
        <v>248</v>
      </c>
      <c r="B5" s="143" t="s">
        <v>219</v>
      </c>
      <c r="C5" s="145" t="s">
        <v>29</v>
      </c>
      <c r="D5" s="141">
        <v>1</v>
      </c>
      <c r="E5" s="144" t="s">
        <v>220</v>
      </c>
      <c r="F5" s="26"/>
      <c r="G5" s="56"/>
      <c r="H5" s="56"/>
      <c r="I5" s="56"/>
      <c r="J5" s="26"/>
      <c r="K5" s="26"/>
      <c r="L5" s="27"/>
      <c r="M5" s="27"/>
      <c r="N5" s="27"/>
      <c r="O5" s="27"/>
      <c r="P5" s="27"/>
      <c r="Q5" s="27"/>
      <c r="R5" s="141" t="s">
        <v>218</v>
      </c>
      <c r="S5" s="141" t="s">
        <v>34</v>
      </c>
      <c r="T5" s="17" t="s">
        <v>136</v>
      </c>
      <c r="U5" s="17">
        <v>1</v>
      </c>
      <c r="V5" s="175">
        <v>0</v>
      </c>
      <c r="W5" s="170">
        <v>1</v>
      </c>
      <c r="X5" s="154">
        <f>+V5/W5</f>
        <v>0</v>
      </c>
      <c r="Y5" s="259" t="e">
        <f>AVERAGE(X5:X17)*Hoja1!B11</f>
        <v>#DIV/0!</v>
      </c>
      <c r="Z5" s="176"/>
      <c r="AA5" s="201"/>
      <c r="AB5" s="153"/>
      <c r="AC5" s="154"/>
      <c r="AD5" s="259"/>
      <c r="AE5" s="176"/>
      <c r="AF5" s="197" t="s">
        <v>190</v>
      </c>
      <c r="AG5" s="14" t="s">
        <v>180</v>
      </c>
    </row>
    <row r="6" spans="1:33" ht="48" x14ac:dyDescent="0.2">
      <c r="A6" s="239"/>
      <c r="B6" s="248" t="s">
        <v>250</v>
      </c>
      <c r="C6" s="240" t="s">
        <v>30</v>
      </c>
      <c r="D6" s="112">
        <v>1</v>
      </c>
      <c r="E6" s="108" t="s">
        <v>31</v>
      </c>
      <c r="F6" s="28"/>
      <c r="G6" s="92"/>
      <c r="H6" s="92"/>
      <c r="I6" s="92"/>
      <c r="J6" s="92"/>
      <c r="K6" s="58"/>
      <c r="L6" s="93"/>
      <c r="M6" s="93"/>
      <c r="N6" s="93"/>
      <c r="O6" s="93"/>
      <c r="P6" s="93"/>
      <c r="Q6" s="57"/>
      <c r="R6" s="141" t="s">
        <v>37</v>
      </c>
      <c r="S6" s="112" t="s">
        <v>38</v>
      </c>
      <c r="T6" s="16" t="s">
        <v>137</v>
      </c>
      <c r="U6" s="21">
        <v>1</v>
      </c>
      <c r="V6" s="177">
        <v>4193980879</v>
      </c>
      <c r="W6" s="171">
        <v>1059173214</v>
      </c>
      <c r="X6" s="155">
        <f>+V6/W6</f>
        <v>3.9596742285063113</v>
      </c>
      <c r="Y6" s="260"/>
      <c r="Z6" s="178"/>
      <c r="AA6" s="202"/>
      <c r="AB6" s="155"/>
      <c r="AC6" s="155"/>
      <c r="AD6" s="260"/>
      <c r="AE6" s="178"/>
      <c r="AF6" s="198" t="s">
        <v>182</v>
      </c>
      <c r="AG6" s="121" t="s">
        <v>178</v>
      </c>
    </row>
    <row r="7" spans="1:33" ht="36" x14ac:dyDescent="0.2">
      <c r="A7" s="239"/>
      <c r="B7" s="249"/>
      <c r="C7" s="251"/>
      <c r="D7" s="112">
        <v>2</v>
      </c>
      <c r="E7" s="108" t="s">
        <v>39</v>
      </c>
      <c r="F7" s="28"/>
      <c r="G7" s="28"/>
      <c r="H7" s="28"/>
      <c r="I7" s="28"/>
      <c r="J7" s="28"/>
      <c r="K7" s="91"/>
      <c r="L7" s="27"/>
      <c r="M7" s="27"/>
      <c r="N7" s="27"/>
      <c r="O7" s="27"/>
      <c r="P7" s="27"/>
      <c r="Q7" s="57"/>
      <c r="R7" s="141" t="s">
        <v>40</v>
      </c>
      <c r="S7" s="112" t="s">
        <v>41</v>
      </c>
      <c r="T7" s="16" t="s">
        <v>138</v>
      </c>
      <c r="U7" s="21">
        <v>1</v>
      </c>
      <c r="V7" s="177"/>
      <c r="W7" s="171"/>
      <c r="X7" s="155" t="e">
        <f>+V7/W7</f>
        <v>#DIV/0!</v>
      </c>
      <c r="Y7" s="260"/>
      <c r="Z7" s="178"/>
      <c r="AA7" s="202"/>
      <c r="AB7" s="155"/>
      <c r="AC7" s="155"/>
      <c r="AD7" s="260"/>
      <c r="AE7" s="178"/>
      <c r="AF7" s="198" t="s">
        <v>182</v>
      </c>
      <c r="AG7" s="121" t="s">
        <v>178</v>
      </c>
    </row>
    <row r="8" spans="1:33" ht="60" x14ac:dyDescent="0.2">
      <c r="A8" s="239"/>
      <c r="B8" s="249"/>
      <c r="C8" s="251"/>
      <c r="D8" s="112">
        <v>3</v>
      </c>
      <c r="E8" s="108" t="s">
        <v>42</v>
      </c>
      <c r="F8" s="28"/>
      <c r="G8" s="28"/>
      <c r="H8" s="28"/>
      <c r="I8" s="28"/>
      <c r="J8" s="28"/>
      <c r="K8" s="28"/>
      <c r="L8" s="27"/>
      <c r="M8" s="27"/>
      <c r="N8" s="27"/>
      <c r="O8" s="27"/>
      <c r="P8" s="27"/>
      <c r="Q8" s="57"/>
      <c r="R8" s="141" t="s">
        <v>43</v>
      </c>
      <c r="S8" s="112" t="s">
        <v>44</v>
      </c>
      <c r="T8" s="16" t="s">
        <v>45</v>
      </c>
      <c r="U8" s="17">
        <v>1</v>
      </c>
      <c r="V8" s="175"/>
      <c r="W8" s="170">
        <v>1</v>
      </c>
      <c r="X8" s="155">
        <f t="shared" ref="X8:X48" si="0">+V8/W8</f>
        <v>0</v>
      </c>
      <c r="Y8" s="260"/>
      <c r="Z8" s="176"/>
      <c r="AA8" s="201"/>
      <c r="AB8" s="153"/>
      <c r="AC8" s="155"/>
      <c r="AD8" s="260"/>
      <c r="AE8" s="176"/>
      <c r="AF8" s="198" t="s">
        <v>182</v>
      </c>
      <c r="AG8" s="121" t="s">
        <v>183</v>
      </c>
    </row>
    <row r="9" spans="1:33" ht="84.75" customHeight="1" x14ac:dyDescent="0.2">
      <c r="A9" s="239"/>
      <c r="B9" s="249"/>
      <c r="C9" s="251"/>
      <c r="D9" s="112">
        <v>4</v>
      </c>
      <c r="E9" s="12" t="s">
        <v>253</v>
      </c>
      <c r="F9" s="28"/>
      <c r="G9" s="28"/>
      <c r="H9" s="28"/>
      <c r="I9" s="28"/>
      <c r="J9" s="28"/>
      <c r="K9" s="28"/>
      <c r="L9" s="27"/>
      <c r="M9" s="27"/>
      <c r="N9" s="27"/>
      <c r="O9" s="27"/>
      <c r="P9" s="27"/>
      <c r="Q9" s="94"/>
      <c r="R9" s="141" t="s">
        <v>46</v>
      </c>
      <c r="S9" s="112" t="s">
        <v>47</v>
      </c>
      <c r="T9" s="16" t="s">
        <v>141</v>
      </c>
      <c r="U9" s="17">
        <v>1</v>
      </c>
      <c r="V9" s="175">
        <v>0</v>
      </c>
      <c r="W9" s="170">
        <v>1</v>
      </c>
      <c r="X9" s="155">
        <f t="shared" si="0"/>
        <v>0</v>
      </c>
      <c r="Y9" s="260"/>
      <c r="Z9" s="176"/>
      <c r="AA9" s="201"/>
      <c r="AB9" s="153"/>
      <c r="AC9" s="155"/>
      <c r="AD9" s="260"/>
      <c r="AE9" s="176"/>
      <c r="AF9" s="198" t="s">
        <v>182</v>
      </c>
      <c r="AG9" s="121" t="s">
        <v>183</v>
      </c>
    </row>
    <row r="10" spans="1:33" ht="60" x14ac:dyDescent="0.2">
      <c r="A10" s="239"/>
      <c r="B10" s="249"/>
      <c r="C10" s="251"/>
      <c r="D10" s="112">
        <v>5</v>
      </c>
      <c r="E10" s="108" t="s">
        <v>22</v>
      </c>
      <c r="F10" s="29"/>
      <c r="G10" s="29"/>
      <c r="H10" s="29"/>
      <c r="I10" s="95"/>
      <c r="J10" s="29"/>
      <c r="K10" s="29"/>
      <c r="L10" s="29"/>
      <c r="M10" s="29"/>
      <c r="N10" s="29"/>
      <c r="O10" s="29"/>
      <c r="P10" s="29"/>
      <c r="Q10" s="29"/>
      <c r="R10" s="246" t="s">
        <v>48</v>
      </c>
      <c r="S10" s="112" t="s">
        <v>139</v>
      </c>
      <c r="T10" s="16" t="s">
        <v>264</v>
      </c>
      <c r="U10" s="17">
        <v>1</v>
      </c>
      <c r="V10" s="175">
        <v>0</v>
      </c>
      <c r="W10" s="170">
        <v>1</v>
      </c>
      <c r="X10" s="155">
        <f t="shared" si="0"/>
        <v>0</v>
      </c>
      <c r="Y10" s="260"/>
      <c r="Z10" s="176"/>
      <c r="AA10" s="201"/>
      <c r="AB10" s="153"/>
      <c r="AC10" s="155"/>
      <c r="AD10" s="260"/>
      <c r="AE10" s="176"/>
      <c r="AF10" s="198" t="s">
        <v>182</v>
      </c>
      <c r="AG10" s="121" t="s">
        <v>183</v>
      </c>
    </row>
    <row r="11" spans="1:33" ht="36" x14ac:dyDescent="0.2">
      <c r="A11" s="239"/>
      <c r="B11" s="249"/>
      <c r="C11" s="241"/>
      <c r="D11" s="112">
        <v>6</v>
      </c>
      <c r="E11" s="144" t="s">
        <v>21</v>
      </c>
      <c r="F11" s="29"/>
      <c r="G11" s="29"/>
      <c r="H11" s="29"/>
      <c r="I11" s="29"/>
      <c r="J11" s="29"/>
      <c r="K11" s="5"/>
      <c r="L11" s="95"/>
      <c r="M11" s="29"/>
      <c r="N11" s="29"/>
      <c r="O11" s="95"/>
      <c r="P11" s="29"/>
      <c r="Q11" s="5"/>
      <c r="R11" s="247"/>
      <c r="S11" s="112" t="s">
        <v>49</v>
      </c>
      <c r="T11" s="16" t="s">
        <v>53</v>
      </c>
      <c r="U11" s="17">
        <v>2</v>
      </c>
      <c r="V11" s="175">
        <v>0</v>
      </c>
      <c r="W11" s="170">
        <v>2</v>
      </c>
      <c r="X11" s="155">
        <f t="shared" si="0"/>
        <v>0</v>
      </c>
      <c r="Y11" s="260"/>
      <c r="Z11" s="176"/>
      <c r="AA11" s="201"/>
      <c r="AB11" s="153"/>
      <c r="AC11" s="155"/>
      <c r="AD11" s="260"/>
      <c r="AE11" s="176"/>
      <c r="AF11" s="198" t="s">
        <v>182</v>
      </c>
      <c r="AG11" s="121" t="s">
        <v>183</v>
      </c>
    </row>
    <row r="12" spans="1:33" ht="60" x14ac:dyDescent="0.2">
      <c r="A12" s="239"/>
      <c r="B12" s="249"/>
      <c r="C12" s="240" t="s">
        <v>247</v>
      </c>
      <c r="D12" s="112">
        <v>1</v>
      </c>
      <c r="E12" s="108" t="s">
        <v>50</v>
      </c>
      <c r="F12" s="56"/>
      <c r="G12" s="5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112" t="s">
        <v>12</v>
      </c>
      <c r="S12" s="112" t="s">
        <v>51</v>
      </c>
      <c r="T12" s="16" t="s">
        <v>52</v>
      </c>
      <c r="U12" s="16">
        <v>1</v>
      </c>
      <c r="V12" s="175">
        <v>1</v>
      </c>
      <c r="W12" s="170">
        <v>1</v>
      </c>
      <c r="X12" s="155">
        <f t="shared" si="0"/>
        <v>1</v>
      </c>
      <c r="Y12" s="260"/>
      <c r="Z12" s="179"/>
      <c r="AA12" s="203"/>
      <c r="AB12" s="156"/>
      <c r="AC12" s="155"/>
      <c r="AD12" s="260"/>
      <c r="AE12" s="179"/>
      <c r="AF12" s="198" t="s">
        <v>184</v>
      </c>
      <c r="AG12" s="121" t="s">
        <v>229</v>
      </c>
    </row>
    <row r="13" spans="1:33" ht="48" x14ac:dyDescent="0.2">
      <c r="A13" s="239"/>
      <c r="B13" s="249"/>
      <c r="C13" s="251"/>
      <c r="D13" s="112">
        <v>2</v>
      </c>
      <c r="E13" s="144" t="s">
        <v>54</v>
      </c>
      <c r="F13" s="86"/>
      <c r="G13" s="56"/>
      <c r="H13" s="56"/>
      <c r="I13" s="56"/>
      <c r="J13" s="56"/>
      <c r="K13" s="56"/>
      <c r="L13" s="57"/>
      <c r="M13" s="57"/>
      <c r="N13" s="57"/>
      <c r="O13" s="57"/>
      <c r="P13" s="57"/>
      <c r="Q13" s="57"/>
      <c r="R13" s="112" t="s">
        <v>7</v>
      </c>
      <c r="S13" s="112" t="s">
        <v>55</v>
      </c>
      <c r="T13" s="16" t="s">
        <v>56</v>
      </c>
      <c r="U13" s="21">
        <v>1</v>
      </c>
      <c r="V13" s="175">
        <v>0</v>
      </c>
      <c r="W13" s="232">
        <v>0</v>
      </c>
      <c r="X13" s="155" t="e">
        <f t="shared" si="0"/>
        <v>#DIV/0!</v>
      </c>
      <c r="Y13" s="260"/>
      <c r="Z13" s="178"/>
      <c r="AA13" s="202"/>
      <c r="AB13" s="155"/>
      <c r="AC13" s="155"/>
      <c r="AD13" s="260"/>
      <c r="AE13" s="178"/>
      <c r="AF13" s="198" t="s">
        <v>184</v>
      </c>
      <c r="AG13" s="121" t="s">
        <v>185</v>
      </c>
    </row>
    <row r="14" spans="1:33" ht="96" x14ac:dyDescent="0.2">
      <c r="A14" s="239"/>
      <c r="B14" s="250"/>
      <c r="C14" s="241"/>
      <c r="D14" s="112">
        <v>3</v>
      </c>
      <c r="E14" s="144" t="s">
        <v>57</v>
      </c>
      <c r="F14" s="86"/>
      <c r="G14" s="56"/>
      <c r="H14" s="56"/>
      <c r="I14" s="56"/>
      <c r="J14" s="56"/>
      <c r="K14" s="56"/>
      <c r="L14" s="57"/>
      <c r="M14" s="57"/>
      <c r="N14" s="57"/>
      <c r="O14" s="57"/>
      <c r="P14" s="57"/>
      <c r="Q14" s="57"/>
      <c r="R14" s="112" t="s">
        <v>58</v>
      </c>
      <c r="S14" s="112" t="s">
        <v>59</v>
      </c>
      <c r="T14" s="16" t="s">
        <v>60</v>
      </c>
      <c r="U14" s="21">
        <v>1</v>
      </c>
      <c r="V14" s="175">
        <v>0</v>
      </c>
      <c r="W14" s="170">
        <v>0</v>
      </c>
      <c r="X14" s="155" t="e">
        <f t="shared" si="0"/>
        <v>#DIV/0!</v>
      </c>
      <c r="Y14" s="260"/>
      <c r="Z14" s="178"/>
      <c r="AA14" s="202"/>
      <c r="AB14" s="155"/>
      <c r="AC14" s="155"/>
      <c r="AD14" s="260"/>
      <c r="AE14" s="178"/>
      <c r="AF14" s="198" t="s">
        <v>187</v>
      </c>
      <c r="AG14" s="121" t="s">
        <v>231</v>
      </c>
    </row>
    <row r="15" spans="1:33" ht="72" customHeight="1" x14ac:dyDescent="0.2">
      <c r="A15" s="239"/>
      <c r="B15" s="6" t="s">
        <v>224</v>
      </c>
      <c r="C15" s="240" t="s">
        <v>61</v>
      </c>
      <c r="D15" s="112">
        <v>1</v>
      </c>
      <c r="E15" s="108" t="s">
        <v>62</v>
      </c>
      <c r="F15" s="58"/>
      <c r="G15" s="58"/>
      <c r="H15" s="58"/>
      <c r="I15" s="58"/>
      <c r="J15" s="58"/>
      <c r="K15" s="58"/>
      <c r="L15" s="57"/>
      <c r="M15" s="57"/>
      <c r="N15" s="57"/>
      <c r="O15" s="57"/>
      <c r="P15" s="57"/>
      <c r="Q15" s="57"/>
      <c r="R15" s="141" t="s">
        <v>63</v>
      </c>
      <c r="S15" s="112" t="s">
        <v>142</v>
      </c>
      <c r="T15" s="16" t="s">
        <v>64</v>
      </c>
      <c r="U15" s="21">
        <v>0.8</v>
      </c>
      <c r="V15" s="175">
        <v>0</v>
      </c>
      <c r="W15" s="170">
        <v>0</v>
      </c>
      <c r="X15" s="155" t="e">
        <f t="shared" si="0"/>
        <v>#DIV/0!</v>
      </c>
      <c r="Y15" s="260"/>
      <c r="Z15" s="178"/>
      <c r="AA15" s="202"/>
      <c r="AB15" s="155"/>
      <c r="AC15" s="155"/>
      <c r="AD15" s="260"/>
      <c r="AE15" s="178"/>
      <c r="AF15" s="198" t="s">
        <v>187</v>
      </c>
      <c r="AG15" s="121" t="s">
        <v>188</v>
      </c>
    </row>
    <row r="16" spans="1:33" ht="60" x14ac:dyDescent="0.2">
      <c r="A16" s="239"/>
      <c r="B16" s="4" t="s">
        <v>26</v>
      </c>
      <c r="C16" s="241"/>
      <c r="D16" s="112">
        <v>1</v>
      </c>
      <c r="E16" s="142" t="s">
        <v>65</v>
      </c>
      <c r="F16" s="32"/>
      <c r="G16" s="74"/>
      <c r="H16" s="74"/>
      <c r="I16" s="74"/>
      <c r="J16" s="74"/>
      <c r="K16" s="74"/>
      <c r="L16" s="96"/>
      <c r="M16" s="96"/>
      <c r="N16" s="96"/>
      <c r="O16" s="96"/>
      <c r="P16" s="96"/>
      <c r="Q16" s="96"/>
      <c r="R16" s="15" t="s">
        <v>66</v>
      </c>
      <c r="S16" s="15" t="s">
        <v>143</v>
      </c>
      <c r="T16" s="25" t="s">
        <v>67</v>
      </c>
      <c r="U16" s="22">
        <v>1</v>
      </c>
      <c r="V16" s="175">
        <v>0</v>
      </c>
      <c r="W16" s="170">
        <v>25</v>
      </c>
      <c r="X16" s="155">
        <f t="shared" si="0"/>
        <v>0</v>
      </c>
      <c r="Y16" s="260"/>
      <c r="Z16" s="180"/>
      <c r="AA16" s="204"/>
      <c r="AB16" s="157"/>
      <c r="AC16" s="155"/>
      <c r="AD16" s="260"/>
      <c r="AE16" s="180"/>
      <c r="AF16" s="198" t="s">
        <v>187</v>
      </c>
      <c r="AG16" s="121" t="s">
        <v>188</v>
      </c>
    </row>
    <row r="17" spans="1:33" ht="60" x14ac:dyDescent="0.2">
      <c r="A17" s="239"/>
      <c r="B17" s="6" t="s">
        <v>27</v>
      </c>
      <c r="C17" s="139" t="s">
        <v>177</v>
      </c>
      <c r="D17" s="140">
        <v>1</v>
      </c>
      <c r="E17" s="108" t="s">
        <v>68</v>
      </c>
      <c r="F17" s="29"/>
      <c r="G17" s="59"/>
      <c r="H17" s="59"/>
      <c r="I17" s="59"/>
      <c r="J17" s="59"/>
      <c r="K17" s="59"/>
      <c r="L17" s="67"/>
      <c r="M17" s="67"/>
      <c r="N17" s="67"/>
      <c r="O17" s="67"/>
      <c r="P17" s="67"/>
      <c r="Q17" s="67"/>
      <c r="R17" s="11" t="s">
        <v>69</v>
      </c>
      <c r="S17" s="11" t="s">
        <v>70</v>
      </c>
      <c r="T17" s="15" t="s">
        <v>71</v>
      </c>
      <c r="U17" s="24">
        <v>0.7</v>
      </c>
      <c r="V17" s="175">
        <v>0</v>
      </c>
      <c r="W17" s="170">
        <v>0</v>
      </c>
      <c r="X17" s="155" t="e">
        <f t="shared" si="0"/>
        <v>#DIV/0!</v>
      </c>
      <c r="Y17" s="261"/>
      <c r="Z17" s="181"/>
      <c r="AA17" s="205"/>
      <c r="AB17" s="158"/>
      <c r="AC17" s="155"/>
      <c r="AD17" s="261"/>
      <c r="AE17" s="181"/>
      <c r="AF17" s="198" t="s">
        <v>189</v>
      </c>
      <c r="AG17" s="121" t="s">
        <v>13</v>
      </c>
    </row>
    <row r="18" spans="1:33" ht="78.75" customHeight="1" x14ac:dyDescent="0.2">
      <c r="A18" s="253" t="s">
        <v>72</v>
      </c>
      <c r="B18" s="248" t="s">
        <v>73</v>
      </c>
      <c r="C18" s="240" t="s">
        <v>61</v>
      </c>
      <c r="D18" s="112">
        <v>1</v>
      </c>
      <c r="E18" s="144" t="s">
        <v>225</v>
      </c>
      <c r="F18" s="34"/>
      <c r="G18" s="34"/>
      <c r="H18" s="34"/>
      <c r="I18" s="87"/>
      <c r="J18" s="34"/>
      <c r="K18" s="88"/>
      <c r="L18" s="27"/>
      <c r="M18" s="27"/>
      <c r="N18" s="27"/>
      <c r="O18" s="27"/>
      <c r="P18" s="27"/>
      <c r="Q18" s="27"/>
      <c r="R18" s="141" t="s">
        <v>145</v>
      </c>
      <c r="S18" s="141" t="s">
        <v>144</v>
      </c>
      <c r="T18" s="112" t="s">
        <v>74</v>
      </c>
      <c r="U18" s="17">
        <v>1</v>
      </c>
      <c r="V18" s="175">
        <v>0</v>
      </c>
      <c r="W18" s="170">
        <v>1</v>
      </c>
      <c r="X18" s="155">
        <f t="shared" si="0"/>
        <v>0</v>
      </c>
      <c r="Y18" s="266">
        <f>AVERAGE(X18:X28)*Hoja1!B27</f>
        <v>8.1818181818181804E-2</v>
      </c>
      <c r="Z18" s="176"/>
      <c r="AA18" s="201"/>
      <c r="AB18" s="153"/>
      <c r="AC18" s="155"/>
      <c r="AD18" s="262"/>
      <c r="AE18" s="176"/>
      <c r="AF18" s="198" t="s">
        <v>187</v>
      </c>
      <c r="AG18" s="121" t="s">
        <v>13</v>
      </c>
    </row>
    <row r="19" spans="1:33" ht="67.5" customHeight="1" x14ac:dyDescent="0.2">
      <c r="A19" s="239"/>
      <c r="B19" s="250"/>
      <c r="C19" s="241"/>
      <c r="D19" s="141">
        <v>2</v>
      </c>
      <c r="E19" s="144" t="s">
        <v>75</v>
      </c>
      <c r="F19" s="34"/>
      <c r="G19" s="34"/>
      <c r="H19" s="34"/>
      <c r="I19" s="34"/>
      <c r="J19" s="34"/>
      <c r="K19" s="87"/>
      <c r="L19" s="27"/>
      <c r="M19" s="27"/>
      <c r="N19" s="27"/>
      <c r="O19" s="27"/>
      <c r="P19" s="27"/>
      <c r="Q19" s="27"/>
      <c r="R19" s="141" t="s">
        <v>76</v>
      </c>
      <c r="S19" s="141" t="s">
        <v>146</v>
      </c>
      <c r="T19" s="112" t="s">
        <v>77</v>
      </c>
      <c r="U19" s="44">
        <v>1</v>
      </c>
      <c r="V19" s="175">
        <v>0</v>
      </c>
      <c r="W19" s="170">
        <v>25</v>
      </c>
      <c r="X19" s="155">
        <f t="shared" si="0"/>
        <v>0</v>
      </c>
      <c r="Y19" s="260"/>
      <c r="Z19" s="182"/>
      <c r="AA19" s="206"/>
      <c r="AB19" s="159"/>
      <c r="AC19" s="155"/>
      <c r="AD19" s="263"/>
      <c r="AE19" s="182"/>
      <c r="AF19" s="198" t="s">
        <v>187</v>
      </c>
      <c r="AG19" s="121" t="s">
        <v>13</v>
      </c>
    </row>
    <row r="20" spans="1:33" ht="48" x14ac:dyDescent="0.2">
      <c r="A20" s="239"/>
      <c r="B20" s="248" t="s">
        <v>78</v>
      </c>
      <c r="C20" s="240" t="s">
        <v>29</v>
      </c>
      <c r="D20" s="141">
        <v>1</v>
      </c>
      <c r="E20" s="144" t="s">
        <v>80</v>
      </c>
      <c r="F20" s="59"/>
      <c r="G20" s="34"/>
      <c r="H20" s="34"/>
      <c r="I20" s="34"/>
      <c r="J20" s="34"/>
      <c r="K20" s="34"/>
      <c r="L20" s="27"/>
      <c r="M20" s="27"/>
      <c r="N20" s="27"/>
      <c r="O20" s="27"/>
      <c r="P20" s="27"/>
      <c r="Q20" s="27"/>
      <c r="R20" s="141" t="s">
        <v>81</v>
      </c>
      <c r="S20" s="141" t="s">
        <v>147</v>
      </c>
      <c r="T20" s="112" t="s">
        <v>148</v>
      </c>
      <c r="U20" s="16">
        <v>1</v>
      </c>
      <c r="V20" s="175">
        <v>1</v>
      </c>
      <c r="W20" s="170">
        <v>1</v>
      </c>
      <c r="X20" s="155">
        <f t="shared" si="0"/>
        <v>1</v>
      </c>
      <c r="Y20" s="260"/>
      <c r="Z20" s="179"/>
      <c r="AA20" s="203"/>
      <c r="AB20" s="156"/>
      <c r="AC20" s="155"/>
      <c r="AD20" s="263"/>
      <c r="AE20" s="179"/>
      <c r="AF20" s="198" t="s">
        <v>190</v>
      </c>
      <c r="AG20" s="121" t="s">
        <v>191</v>
      </c>
    </row>
    <row r="21" spans="1:33" ht="72" x14ac:dyDescent="0.2">
      <c r="A21" s="239"/>
      <c r="B21" s="249"/>
      <c r="C21" s="251"/>
      <c r="D21" s="141">
        <v>2</v>
      </c>
      <c r="E21" s="108" t="s">
        <v>19</v>
      </c>
      <c r="F21" s="35"/>
      <c r="G21" s="35"/>
      <c r="H21" s="35"/>
      <c r="I21" s="35"/>
      <c r="J21" s="35"/>
      <c r="K21" s="35"/>
      <c r="L21" s="36"/>
      <c r="M21" s="37"/>
      <c r="N21" s="37"/>
      <c r="O21" s="37"/>
      <c r="P21" s="37"/>
      <c r="Q21" s="57"/>
      <c r="R21" s="9" t="s">
        <v>81</v>
      </c>
      <c r="S21" s="11" t="s">
        <v>82</v>
      </c>
      <c r="T21" s="11" t="s">
        <v>150</v>
      </c>
      <c r="U21" s="16">
        <v>1</v>
      </c>
      <c r="V21" s="175">
        <v>0</v>
      </c>
      <c r="W21" s="170">
        <v>1</v>
      </c>
      <c r="X21" s="155">
        <f t="shared" si="0"/>
        <v>0</v>
      </c>
      <c r="Y21" s="260"/>
      <c r="Z21" s="179"/>
      <c r="AA21" s="203"/>
      <c r="AB21" s="156"/>
      <c r="AC21" s="155"/>
      <c r="AD21" s="263"/>
      <c r="AE21" s="179"/>
      <c r="AF21" s="198" t="s">
        <v>190</v>
      </c>
      <c r="AG21" s="121" t="s">
        <v>181</v>
      </c>
    </row>
    <row r="22" spans="1:33" ht="72" x14ac:dyDescent="0.2">
      <c r="A22" s="239"/>
      <c r="B22" s="249"/>
      <c r="C22" s="251"/>
      <c r="D22" s="141">
        <v>3</v>
      </c>
      <c r="E22" s="108" t="s">
        <v>79</v>
      </c>
      <c r="F22" s="35"/>
      <c r="G22" s="35"/>
      <c r="H22" s="35"/>
      <c r="I22" s="35"/>
      <c r="J22" s="35"/>
      <c r="K22" s="60"/>
      <c r="L22" s="36"/>
      <c r="M22" s="37"/>
      <c r="N22" s="37"/>
      <c r="O22" s="37"/>
      <c r="P22" s="37"/>
      <c r="Q22" s="57"/>
      <c r="R22" s="9" t="s">
        <v>84</v>
      </c>
      <c r="S22" s="11" t="s">
        <v>83</v>
      </c>
      <c r="T22" s="11" t="s">
        <v>149</v>
      </c>
      <c r="U22" s="23">
        <v>2</v>
      </c>
      <c r="V22" s="175">
        <v>1</v>
      </c>
      <c r="W22" s="170">
        <v>2</v>
      </c>
      <c r="X22" s="155">
        <f t="shared" si="0"/>
        <v>0.5</v>
      </c>
      <c r="Y22" s="260"/>
      <c r="Z22" s="183"/>
      <c r="AA22" s="207"/>
      <c r="AB22" s="160"/>
      <c r="AC22" s="155"/>
      <c r="AD22" s="263"/>
      <c r="AE22" s="183"/>
      <c r="AF22" s="198" t="s">
        <v>190</v>
      </c>
      <c r="AG22" s="121" t="s">
        <v>181</v>
      </c>
    </row>
    <row r="23" spans="1:33" ht="84" x14ac:dyDescent="0.2">
      <c r="A23" s="239"/>
      <c r="B23" s="250"/>
      <c r="C23" s="70" t="s">
        <v>61</v>
      </c>
      <c r="D23" s="141">
        <v>4</v>
      </c>
      <c r="E23" s="108" t="s">
        <v>151</v>
      </c>
      <c r="F23" s="35"/>
      <c r="G23" s="35"/>
      <c r="H23" s="35"/>
      <c r="I23" s="35"/>
      <c r="J23" s="35"/>
      <c r="K23" s="60"/>
      <c r="L23" s="36"/>
      <c r="M23" s="37"/>
      <c r="N23" s="37"/>
      <c r="O23" s="37"/>
      <c r="P23" s="37"/>
      <c r="Q23" s="57"/>
      <c r="R23" s="9" t="s">
        <v>152</v>
      </c>
      <c r="S23" s="11" t="s">
        <v>153</v>
      </c>
      <c r="T23" s="23" t="s">
        <v>154</v>
      </c>
      <c r="U23" s="23">
        <v>2</v>
      </c>
      <c r="V23" s="175">
        <v>0</v>
      </c>
      <c r="W23" s="170">
        <v>2</v>
      </c>
      <c r="X23" s="155">
        <f t="shared" si="0"/>
        <v>0</v>
      </c>
      <c r="Y23" s="260"/>
      <c r="Z23" s="183"/>
      <c r="AA23" s="207"/>
      <c r="AB23" s="160"/>
      <c r="AC23" s="155"/>
      <c r="AD23" s="263"/>
      <c r="AE23" s="183"/>
      <c r="AF23" s="198" t="s">
        <v>187</v>
      </c>
      <c r="AG23" s="121" t="s">
        <v>192</v>
      </c>
    </row>
    <row r="24" spans="1:33" ht="108" x14ac:dyDescent="0.2">
      <c r="A24" s="239"/>
      <c r="B24" s="4" t="s">
        <v>249</v>
      </c>
      <c r="C24" s="145" t="s">
        <v>29</v>
      </c>
      <c r="D24" s="141">
        <v>5</v>
      </c>
      <c r="E24" s="12" t="s">
        <v>86</v>
      </c>
      <c r="F24" s="35"/>
      <c r="G24" s="35"/>
      <c r="H24" s="35"/>
      <c r="I24" s="35"/>
      <c r="J24" s="35"/>
      <c r="K24" s="60"/>
      <c r="L24" s="36"/>
      <c r="M24" s="37"/>
      <c r="N24" s="37"/>
      <c r="O24" s="37"/>
      <c r="P24" s="37"/>
      <c r="Q24" s="27"/>
      <c r="R24" s="141" t="s">
        <v>85</v>
      </c>
      <c r="S24" s="11" t="s">
        <v>252</v>
      </c>
      <c r="T24" s="23" t="s">
        <v>251</v>
      </c>
      <c r="U24" s="119" t="s">
        <v>236</v>
      </c>
      <c r="V24" s="175">
        <v>1</v>
      </c>
      <c r="W24" s="170">
        <v>1</v>
      </c>
      <c r="X24" s="155">
        <f t="shared" si="0"/>
        <v>1</v>
      </c>
      <c r="Y24" s="260"/>
      <c r="Z24" s="184"/>
      <c r="AA24" s="208"/>
      <c r="AB24" s="161"/>
      <c r="AC24" s="155"/>
      <c r="AD24" s="263"/>
      <c r="AE24" s="184"/>
      <c r="AF24" s="198" t="s">
        <v>190</v>
      </c>
      <c r="AG24" s="121" t="s">
        <v>186</v>
      </c>
    </row>
    <row r="25" spans="1:33" ht="64.5" customHeight="1" x14ac:dyDescent="0.2">
      <c r="A25" s="239"/>
      <c r="B25" s="248" t="s">
        <v>232</v>
      </c>
      <c r="C25" s="257" t="s">
        <v>94</v>
      </c>
      <c r="D25" s="112">
        <v>1</v>
      </c>
      <c r="E25" s="108" t="s">
        <v>233</v>
      </c>
      <c r="F25" s="38"/>
      <c r="G25" s="68"/>
      <c r="H25" s="38"/>
      <c r="I25" s="38"/>
      <c r="J25" s="38"/>
      <c r="K25" s="38"/>
      <c r="L25" s="33"/>
      <c r="M25" s="33"/>
      <c r="N25" s="33"/>
      <c r="O25" s="33"/>
      <c r="P25" s="33"/>
      <c r="Q25" s="39"/>
      <c r="R25" s="11" t="s">
        <v>234</v>
      </c>
      <c r="S25" s="13" t="s">
        <v>235</v>
      </c>
      <c r="T25" s="18" t="s">
        <v>234</v>
      </c>
      <c r="U25" s="119" t="s">
        <v>236</v>
      </c>
      <c r="V25" s="175">
        <v>1</v>
      </c>
      <c r="W25" s="170">
        <v>1</v>
      </c>
      <c r="X25" s="155">
        <f t="shared" si="0"/>
        <v>1</v>
      </c>
      <c r="Y25" s="260"/>
      <c r="Z25" s="184"/>
      <c r="AA25" s="208"/>
      <c r="AB25" s="161"/>
      <c r="AC25" s="155"/>
      <c r="AD25" s="263"/>
      <c r="AE25" s="184"/>
      <c r="AF25" s="199" t="s">
        <v>193</v>
      </c>
      <c r="AG25" s="122" t="s">
        <v>194</v>
      </c>
    </row>
    <row r="26" spans="1:33" ht="64.5" customHeight="1" x14ac:dyDescent="0.2">
      <c r="A26" s="239"/>
      <c r="B26" s="249"/>
      <c r="C26" s="257"/>
      <c r="D26" s="112">
        <v>2</v>
      </c>
      <c r="E26" s="108" t="s">
        <v>237</v>
      </c>
      <c r="F26" s="38"/>
      <c r="G26" s="38"/>
      <c r="H26" s="68"/>
      <c r="I26" s="38"/>
      <c r="J26" s="38"/>
      <c r="K26" s="38"/>
      <c r="L26" s="33"/>
      <c r="M26" s="33"/>
      <c r="N26" s="33"/>
      <c r="O26" s="33"/>
      <c r="P26" s="33"/>
      <c r="Q26" s="39"/>
      <c r="R26" s="11" t="s">
        <v>234</v>
      </c>
      <c r="S26" s="13" t="s">
        <v>238</v>
      </c>
      <c r="T26" s="18" t="s">
        <v>239</v>
      </c>
      <c r="U26" s="18">
        <v>1</v>
      </c>
      <c r="V26" s="175">
        <v>1</v>
      </c>
      <c r="W26" s="170">
        <v>1</v>
      </c>
      <c r="X26" s="155">
        <f t="shared" si="0"/>
        <v>1</v>
      </c>
      <c r="Y26" s="260"/>
      <c r="Z26" s="185"/>
      <c r="AA26" s="209"/>
      <c r="AB26" s="162"/>
      <c r="AC26" s="155"/>
      <c r="AD26" s="263"/>
      <c r="AE26" s="185"/>
      <c r="AF26" s="199" t="s">
        <v>241</v>
      </c>
      <c r="AG26" s="122" t="s">
        <v>240</v>
      </c>
    </row>
    <row r="27" spans="1:33" ht="48" x14ac:dyDescent="0.2">
      <c r="A27" s="239"/>
      <c r="B27" s="249"/>
      <c r="C27" s="149" t="s">
        <v>94</v>
      </c>
      <c r="D27" s="112">
        <v>3</v>
      </c>
      <c r="E27" s="108" t="s">
        <v>90</v>
      </c>
      <c r="F27" s="38"/>
      <c r="G27" s="38"/>
      <c r="H27" s="38"/>
      <c r="I27" s="38"/>
      <c r="J27" s="38"/>
      <c r="K27" s="38"/>
      <c r="L27" s="67"/>
      <c r="M27" s="33"/>
      <c r="N27" s="33"/>
      <c r="O27" s="33"/>
      <c r="P27" s="33"/>
      <c r="Q27" s="39"/>
      <c r="R27" s="11" t="s">
        <v>87</v>
      </c>
      <c r="S27" s="13" t="s">
        <v>88</v>
      </c>
      <c r="T27" s="18" t="s">
        <v>89</v>
      </c>
      <c r="U27" s="23">
        <v>1</v>
      </c>
      <c r="V27" s="175">
        <v>1</v>
      </c>
      <c r="W27" s="170">
        <v>1</v>
      </c>
      <c r="X27" s="155">
        <f t="shared" si="0"/>
        <v>1</v>
      </c>
      <c r="Y27" s="260"/>
      <c r="Z27" s="183"/>
      <c r="AA27" s="207"/>
      <c r="AB27" s="160"/>
      <c r="AC27" s="155"/>
      <c r="AD27" s="263"/>
      <c r="AE27" s="183"/>
      <c r="AF27" s="198" t="s">
        <v>195</v>
      </c>
      <c r="AG27" s="121" t="s">
        <v>196</v>
      </c>
    </row>
    <row r="28" spans="1:33" ht="84" x14ac:dyDescent="0.2">
      <c r="A28" s="239"/>
      <c r="B28" s="249"/>
      <c r="C28" s="145" t="s">
        <v>29</v>
      </c>
      <c r="D28" s="112">
        <v>4</v>
      </c>
      <c r="E28" s="108" t="s">
        <v>20</v>
      </c>
      <c r="F28" s="38"/>
      <c r="G28" s="38"/>
      <c r="H28" s="68"/>
      <c r="I28" s="38"/>
      <c r="J28" s="38"/>
      <c r="K28" s="68"/>
      <c r="L28" s="33"/>
      <c r="M28" s="33"/>
      <c r="N28" s="67"/>
      <c r="O28" s="33"/>
      <c r="P28" s="33"/>
      <c r="Q28" s="69"/>
      <c r="R28" s="11" t="s">
        <v>155</v>
      </c>
      <c r="S28" s="13" t="s">
        <v>156</v>
      </c>
      <c r="T28" s="18" t="s">
        <v>157</v>
      </c>
      <c r="U28" s="23">
        <v>4</v>
      </c>
      <c r="V28" s="175">
        <v>2</v>
      </c>
      <c r="W28" s="170">
        <v>4</v>
      </c>
      <c r="X28" s="155">
        <f t="shared" si="0"/>
        <v>0.5</v>
      </c>
      <c r="Y28" s="261"/>
      <c r="Z28" s="183"/>
      <c r="AA28" s="207"/>
      <c r="AB28" s="160"/>
      <c r="AC28" s="155"/>
      <c r="AD28" s="264"/>
      <c r="AE28" s="183"/>
      <c r="AF28" s="198" t="s">
        <v>197</v>
      </c>
      <c r="AG28" s="121" t="s">
        <v>181</v>
      </c>
    </row>
    <row r="29" spans="1:33" ht="72" customHeight="1" x14ac:dyDescent="0.2">
      <c r="A29" s="253" t="s">
        <v>91</v>
      </c>
      <c r="B29" s="12" t="s">
        <v>92</v>
      </c>
      <c r="C29" s="149" t="s">
        <v>29</v>
      </c>
      <c r="D29" s="112">
        <v>1</v>
      </c>
      <c r="E29" s="108" t="s">
        <v>106</v>
      </c>
      <c r="F29" s="68"/>
      <c r="G29" s="38"/>
      <c r="H29" s="38"/>
      <c r="I29" s="38"/>
      <c r="J29" s="38"/>
      <c r="K29" s="38"/>
      <c r="L29" s="33"/>
      <c r="M29" s="33"/>
      <c r="N29" s="33"/>
      <c r="O29" s="33"/>
      <c r="P29" s="33"/>
      <c r="Q29" s="39"/>
      <c r="R29" s="11" t="s">
        <v>107</v>
      </c>
      <c r="S29" s="13" t="s">
        <v>108</v>
      </c>
      <c r="T29" s="18" t="s">
        <v>109</v>
      </c>
      <c r="U29" s="23">
        <v>1</v>
      </c>
      <c r="V29" s="175">
        <v>1</v>
      </c>
      <c r="W29" s="170">
        <v>1</v>
      </c>
      <c r="X29" s="155">
        <f t="shared" si="0"/>
        <v>1</v>
      </c>
      <c r="Y29" s="271" t="e">
        <f>AVERAGE(X29:X35)*Hoja1!B39</f>
        <v>#DIV/0!</v>
      </c>
      <c r="Z29" s="183"/>
      <c r="AA29" s="207"/>
      <c r="AB29" s="160"/>
      <c r="AC29" s="155"/>
      <c r="AD29" s="262"/>
      <c r="AE29" s="183"/>
      <c r="AF29" s="198" t="s">
        <v>198</v>
      </c>
      <c r="AG29" s="121" t="s">
        <v>199</v>
      </c>
    </row>
    <row r="30" spans="1:33" ht="96" x14ac:dyDescent="0.2">
      <c r="A30" s="239"/>
      <c r="B30" s="108" t="s">
        <v>93</v>
      </c>
      <c r="C30" s="149" t="s">
        <v>94</v>
      </c>
      <c r="D30" s="112">
        <v>1</v>
      </c>
      <c r="E30" s="12" t="s">
        <v>200</v>
      </c>
      <c r="F30" s="35"/>
      <c r="G30" s="35"/>
      <c r="H30" s="35"/>
      <c r="I30" s="35"/>
      <c r="J30" s="68"/>
      <c r="K30" s="35"/>
      <c r="L30" s="30"/>
      <c r="M30" s="30"/>
      <c r="N30" s="68"/>
      <c r="O30" s="30"/>
      <c r="P30" s="30"/>
      <c r="Q30" s="31"/>
      <c r="R30" s="11" t="s">
        <v>107</v>
      </c>
      <c r="S30" s="13" t="s">
        <v>212</v>
      </c>
      <c r="T30" s="18" t="s">
        <v>213</v>
      </c>
      <c r="U30" s="23">
        <v>3</v>
      </c>
      <c r="V30" s="175">
        <v>2</v>
      </c>
      <c r="W30" s="170">
        <v>3</v>
      </c>
      <c r="X30" s="155">
        <f t="shared" si="0"/>
        <v>0.66666666666666663</v>
      </c>
      <c r="Y30" s="263"/>
      <c r="Z30" s="183"/>
      <c r="AA30" s="207"/>
      <c r="AB30" s="160"/>
      <c r="AC30" s="155"/>
      <c r="AD30" s="263"/>
      <c r="AE30" s="183"/>
      <c r="AF30" s="198" t="s">
        <v>193</v>
      </c>
      <c r="AG30" s="121" t="s">
        <v>242</v>
      </c>
    </row>
    <row r="31" spans="1:33" ht="78" customHeight="1" x14ac:dyDescent="0.2">
      <c r="A31" s="239"/>
      <c r="B31" s="248" t="s">
        <v>95</v>
      </c>
      <c r="C31" s="240" t="s">
        <v>96</v>
      </c>
      <c r="D31" s="112">
        <v>1</v>
      </c>
      <c r="E31" s="108" t="s">
        <v>100</v>
      </c>
      <c r="F31" s="40"/>
      <c r="G31" s="40"/>
      <c r="H31" s="40"/>
      <c r="I31" s="40"/>
      <c r="J31" s="40"/>
      <c r="K31" s="61"/>
      <c r="L31" s="30"/>
      <c r="M31" s="30"/>
      <c r="N31" s="30"/>
      <c r="O31" s="30"/>
      <c r="P31" s="30"/>
      <c r="Q31" s="31"/>
      <c r="R31" s="11" t="s">
        <v>102</v>
      </c>
      <c r="S31" s="11" t="s">
        <v>101</v>
      </c>
      <c r="T31" s="23" t="s">
        <v>158</v>
      </c>
      <c r="U31" s="45">
        <v>0.65</v>
      </c>
      <c r="V31" s="175"/>
      <c r="W31" s="170"/>
      <c r="X31" s="155" t="e">
        <f t="shared" si="0"/>
        <v>#DIV/0!</v>
      </c>
      <c r="Y31" s="263"/>
      <c r="Z31" s="186"/>
      <c r="AA31" s="210"/>
      <c r="AB31" s="163"/>
      <c r="AC31" s="155"/>
      <c r="AD31" s="263"/>
      <c r="AE31" s="186"/>
      <c r="AF31" s="198" t="s">
        <v>201</v>
      </c>
      <c r="AG31" s="121" t="s">
        <v>202</v>
      </c>
    </row>
    <row r="32" spans="1:33" ht="60" x14ac:dyDescent="0.2">
      <c r="A32" s="239"/>
      <c r="B32" s="249"/>
      <c r="C32" s="251"/>
      <c r="D32" s="140">
        <v>2</v>
      </c>
      <c r="E32" s="142" t="s">
        <v>228</v>
      </c>
      <c r="F32" s="78"/>
      <c r="G32" s="78"/>
      <c r="H32" s="46"/>
      <c r="I32" s="46"/>
      <c r="J32" s="46"/>
      <c r="K32" s="46"/>
      <c r="L32" s="47"/>
      <c r="M32" s="79"/>
      <c r="N32" s="79"/>
      <c r="O32" s="79"/>
      <c r="P32" s="79"/>
      <c r="Q32" s="80"/>
      <c r="R32" s="15" t="s">
        <v>105</v>
      </c>
      <c r="S32" s="15" t="s">
        <v>227</v>
      </c>
      <c r="T32" s="25" t="s">
        <v>226</v>
      </c>
      <c r="U32" s="45">
        <v>1</v>
      </c>
      <c r="V32" s="175"/>
      <c r="W32" s="170"/>
      <c r="X32" s="155" t="e">
        <f t="shared" si="0"/>
        <v>#DIV/0!</v>
      </c>
      <c r="Y32" s="263"/>
      <c r="Z32" s="186"/>
      <c r="AA32" s="210"/>
      <c r="AB32" s="163"/>
      <c r="AC32" s="155"/>
      <c r="AD32" s="263"/>
      <c r="AE32" s="186"/>
      <c r="AF32" s="198" t="s">
        <v>201</v>
      </c>
      <c r="AG32" s="121" t="s">
        <v>202</v>
      </c>
    </row>
    <row r="33" spans="1:33" ht="84" x14ac:dyDescent="0.2">
      <c r="A33" s="239"/>
      <c r="B33" s="250"/>
      <c r="C33" s="149" t="s">
        <v>29</v>
      </c>
      <c r="D33" s="140">
        <v>3</v>
      </c>
      <c r="E33" s="142" t="s">
        <v>159</v>
      </c>
      <c r="F33" s="46"/>
      <c r="G33" s="46"/>
      <c r="H33" s="62"/>
      <c r="I33" s="62"/>
      <c r="J33" s="62"/>
      <c r="K33" s="62"/>
      <c r="L33" s="63"/>
      <c r="M33" s="63"/>
      <c r="N33" s="63"/>
      <c r="O33" s="63"/>
      <c r="P33" s="63"/>
      <c r="Q33" s="64"/>
      <c r="R33" s="15" t="s">
        <v>160</v>
      </c>
      <c r="S33" s="15" t="s">
        <v>161</v>
      </c>
      <c r="T33" s="25" t="s">
        <v>162</v>
      </c>
      <c r="U33" s="49">
        <v>1</v>
      </c>
      <c r="V33" s="175"/>
      <c r="W33" s="170"/>
      <c r="X33" s="155" t="e">
        <f t="shared" si="0"/>
        <v>#DIV/0!</v>
      </c>
      <c r="Y33" s="263"/>
      <c r="Z33" s="187"/>
      <c r="AA33" s="211"/>
      <c r="AB33" s="164"/>
      <c r="AC33" s="155"/>
      <c r="AD33" s="263"/>
      <c r="AE33" s="187"/>
      <c r="AF33" s="198" t="s">
        <v>241</v>
      </c>
      <c r="AG33" s="121" t="s">
        <v>230</v>
      </c>
    </row>
    <row r="34" spans="1:33" ht="41.25" customHeight="1" x14ac:dyDescent="0.2">
      <c r="A34" s="239"/>
      <c r="B34" s="248" t="s">
        <v>97</v>
      </c>
      <c r="C34" s="149" t="s">
        <v>96</v>
      </c>
      <c r="D34" s="112">
        <v>1</v>
      </c>
      <c r="E34" s="108" t="s">
        <v>104</v>
      </c>
      <c r="F34" s="83"/>
      <c r="G34" s="83"/>
      <c r="H34" s="83"/>
      <c r="I34" s="83"/>
      <c r="J34" s="40"/>
      <c r="K34" s="83"/>
      <c r="L34" s="73"/>
      <c r="M34" s="73"/>
      <c r="N34" s="73"/>
      <c r="O34" s="73"/>
      <c r="P34" s="73"/>
      <c r="Q34" s="31"/>
      <c r="R34" s="11" t="s">
        <v>163</v>
      </c>
      <c r="S34" s="11" t="s">
        <v>164</v>
      </c>
      <c r="T34" s="11" t="s">
        <v>165</v>
      </c>
      <c r="U34" s="45">
        <v>0.4</v>
      </c>
      <c r="V34" s="175"/>
      <c r="W34" s="170"/>
      <c r="X34" s="155" t="e">
        <f t="shared" si="0"/>
        <v>#DIV/0!</v>
      </c>
      <c r="Y34" s="263"/>
      <c r="Z34" s="186"/>
      <c r="AA34" s="210"/>
      <c r="AB34" s="163"/>
      <c r="AC34" s="155"/>
      <c r="AD34" s="263"/>
      <c r="AE34" s="186"/>
      <c r="AF34" s="198" t="s">
        <v>201</v>
      </c>
      <c r="AG34" s="121" t="s">
        <v>202</v>
      </c>
    </row>
    <row r="35" spans="1:33" ht="60" x14ac:dyDescent="0.2">
      <c r="A35" s="258"/>
      <c r="B35" s="250"/>
      <c r="C35" s="145" t="s">
        <v>96</v>
      </c>
      <c r="D35" s="141">
        <v>2</v>
      </c>
      <c r="E35" s="144" t="s">
        <v>221</v>
      </c>
      <c r="F35" s="34"/>
      <c r="G35" s="66"/>
      <c r="H35" s="34"/>
      <c r="I35" s="34"/>
      <c r="J35" s="34"/>
      <c r="K35" s="34"/>
      <c r="L35" s="27"/>
      <c r="M35" s="27"/>
      <c r="N35" s="27"/>
      <c r="O35" s="27"/>
      <c r="P35" s="27"/>
      <c r="Q35" s="42"/>
      <c r="R35" s="10" t="s">
        <v>6</v>
      </c>
      <c r="S35" s="10" t="s">
        <v>166</v>
      </c>
      <c r="T35" s="65" t="s">
        <v>167</v>
      </c>
      <c r="U35" s="65">
        <v>1</v>
      </c>
      <c r="V35" s="175">
        <v>1</v>
      </c>
      <c r="W35" s="170">
        <v>1</v>
      </c>
      <c r="X35" s="155">
        <f t="shared" si="0"/>
        <v>1</v>
      </c>
      <c r="Y35" s="264"/>
      <c r="Z35" s="188"/>
      <c r="AA35" s="212"/>
      <c r="AB35" s="165"/>
      <c r="AC35" s="155"/>
      <c r="AD35" s="264"/>
      <c r="AE35" s="188"/>
      <c r="AF35" s="198" t="s">
        <v>201</v>
      </c>
      <c r="AG35" s="121" t="s">
        <v>203</v>
      </c>
    </row>
    <row r="36" spans="1:33" ht="60" x14ac:dyDescent="0.2">
      <c r="A36" s="253" t="s">
        <v>243</v>
      </c>
      <c r="B36" s="144" t="s">
        <v>113</v>
      </c>
      <c r="C36" s="149" t="s">
        <v>29</v>
      </c>
      <c r="D36" s="141">
        <v>1</v>
      </c>
      <c r="E36" s="97" t="s">
        <v>168</v>
      </c>
      <c r="F36" s="41"/>
      <c r="G36" s="41"/>
      <c r="H36" s="41"/>
      <c r="I36" s="41"/>
      <c r="J36" s="41"/>
      <c r="K36" s="71"/>
      <c r="L36" s="27"/>
      <c r="M36" s="27"/>
      <c r="N36" s="27"/>
      <c r="O36" s="27"/>
      <c r="P36" s="27"/>
      <c r="Q36" s="72"/>
      <c r="R36" s="10" t="s">
        <v>103</v>
      </c>
      <c r="S36" s="50" t="s">
        <v>98</v>
      </c>
      <c r="T36" s="51" t="s">
        <v>99</v>
      </c>
      <c r="U36" s="51">
        <v>1</v>
      </c>
      <c r="V36" s="175">
        <v>17</v>
      </c>
      <c r="W36" s="170">
        <v>17</v>
      </c>
      <c r="X36" s="155">
        <f t="shared" si="0"/>
        <v>1</v>
      </c>
      <c r="Y36" s="266" t="e">
        <f>AVERAGE(X36:X38)*Hoja1!B45</f>
        <v>#DIV/0!</v>
      </c>
      <c r="Z36" s="189"/>
      <c r="AA36" s="213"/>
      <c r="AB36" s="166"/>
      <c r="AC36" s="155"/>
      <c r="AD36" s="262"/>
      <c r="AE36" s="189"/>
      <c r="AF36" s="198" t="s">
        <v>197</v>
      </c>
      <c r="AG36" s="123" t="s">
        <v>204</v>
      </c>
    </row>
    <row r="37" spans="1:33" ht="84" x14ac:dyDescent="0.2">
      <c r="A37" s="239"/>
      <c r="B37" s="248" t="s">
        <v>114</v>
      </c>
      <c r="C37" s="240" t="s">
        <v>96</v>
      </c>
      <c r="D37" s="112">
        <v>1</v>
      </c>
      <c r="E37" s="108" t="s">
        <v>9</v>
      </c>
      <c r="F37" s="29"/>
      <c r="G37" s="29"/>
      <c r="H37" s="29"/>
      <c r="I37" s="29"/>
      <c r="J37" s="29"/>
      <c r="K37" s="29"/>
      <c r="L37" s="30"/>
      <c r="M37" s="30"/>
      <c r="N37" s="73"/>
      <c r="O37" s="30"/>
      <c r="P37" s="30"/>
      <c r="Q37" s="31"/>
      <c r="R37" s="141" t="s">
        <v>10</v>
      </c>
      <c r="S37" s="141" t="s">
        <v>169</v>
      </c>
      <c r="T37" s="141" t="s">
        <v>170</v>
      </c>
      <c r="U37" s="17">
        <v>1</v>
      </c>
      <c r="V37" s="175">
        <v>0</v>
      </c>
      <c r="W37" s="170">
        <v>0</v>
      </c>
      <c r="X37" s="155" t="e">
        <f t="shared" si="0"/>
        <v>#DIV/0!</v>
      </c>
      <c r="Y37" s="260"/>
      <c r="Z37" s="176"/>
      <c r="AA37" s="201"/>
      <c r="AB37" s="153"/>
      <c r="AC37" s="155"/>
      <c r="AD37" s="263"/>
      <c r="AE37" s="176"/>
      <c r="AF37" s="198" t="s">
        <v>210</v>
      </c>
      <c r="AG37" s="121" t="s">
        <v>205</v>
      </c>
    </row>
    <row r="38" spans="1:33" ht="72" x14ac:dyDescent="0.2">
      <c r="A38" s="239"/>
      <c r="B38" s="250"/>
      <c r="C38" s="251"/>
      <c r="D38" s="140">
        <v>2</v>
      </c>
      <c r="E38" s="142" t="s">
        <v>18</v>
      </c>
      <c r="F38" s="32"/>
      <c r="G38" s="74"/>
      <c r="H38" s="32"/>
      <c r="I38" s="74"/>
      <c r="J38" s="74"/>
      <c r="K38" s="32"/>
      <c r="L38" s="47"/>
      <c r="M38" s="47"/>
      <c r="N38" s="47"/>
      <c r="O38" s="47"/>
      <c r="P38" s="47"/>
      <c r="Q38" s="48"/>
      <c r="R38" s="147" t="s">
        <v>110</v>
      </c>
      <c r="S38" s="147" t="s">
        <v>111</v>
      </c>
      <c r="T38" s="52" t="s">
        <v>171</v>
      </c>
      <c r="U38" s="53">
        <v>1</v>
      </c>
      <c r="V38" s="175">
        <v>0</v>
      </c>
      <c r="W38" s="170">
        <v>0</v>
      </c>
      <c r="X38" s="155" t="e">
        <f t="shared" si="0"/>
        <v>#DIV/0!</v>
      </c>
      <c r="Y38" s="261"/>
      <c r="Z38" s="190"/>
      <c r="AA38" s="214"/>
      <c r="AB38" s="167"/>
      <c r="AC38" s="155"/>
      <c r="AD38" s="264"/>
      <c r="AE38" s="190"/>
      <c r="AF38" s="198" t="s">
        <v>201</v>
      </c>
      <c r="AG38" s="121" t="s">
        <v>203</v>
      </c>
    </row>
    <row r="39" spans="1:33" ht="60" x14ac:dyDescent="0.2">
      <c r="A39" s="253" t="s">
        <v>112</v>
      </c>
      <c r="B39" s="255"/>
      <c r="C39" s="257" t="s">
        <v>116</v>
      </c>
      <c r="D39" s="112">
        <v>1</v>
      </c>
      <c r="E39" s="12" t="s">
        <v>214</v>
      </c>
      <c r="F39" s="43"/>
      <c r="G39" s="43"/>
      <c r="H39" s="75"/>
      <c r="I39" s="75"/>
      <c r="J39" s="75"/>
      <c r="K39" s="75"/>
      <c r="L39" s="127"/>
      <c r="M39" s="127"/>
      <c r="N39" s="127"/>
      <c r="O39" s="127"/>
      <c r="P39" s="127"/>
      <c r="Q39" s="31"/>
      <c r="R39" s="4" t="s">
        <v>115</v>
      </c>
      <c r="S39" s="11" t="s">
        <v>172</v>
      </c>
      <c r="T39" s="11" t="s">
        <v>206</v>
      </c>
      <c r="U39" s="21">
        <v>1</v>
      </c>
      <c r="V39" s="175"/>
      <c r="W39" s="170"/>
      <c r="X39" s="155" t="e">
        <f t="shared" si="0"/>
        <v>#DIV/0!</v>
      </c>
      <c r="Y39" s="271" t="e">
        <f>AVERAGE(X39:X48)*Hoja1!B51</f>
        <v>#DIV/0!</v>
      </c>
      <c r="Z39" s="178"/>
      <c r="AA39" s="202"/>
      <c r="AB39" s="155"/>
      <c r="AC39" s="155"/>
      <c r="AD39" s="262"/>
      <c r="AE39" s="178"/>
      <c r="AF39" s="198" t="s">
        <v>207</v>
      </c>
      <c r="AG39" s="121" t="s">
        <v>208</v>
      </c>
    </row>
    <row r="40" spans="1:33" ht="96" x14ac:dyDescent="0.2">
      <c r="A40" s="239"/>
      <c r="B40" s="255"/>
      <c r="C40" s="257"/>
      <c r="D40" s="112">
        <v>2</v>
      </c>
      <c r="E40" s="12" t="s">
        <v>117</v>
      </c>
      <c r="F40" s="54"/>
      <c r="G40" s="54"/>
      <c r="H40" s="76"/>
      <c r="I40" s="76"/>
      <c r="J40" s="76"/>
      <c r="K40" s="76"/>
      <c r="L40" s="55"/>
      <c r="M40" s="55"/>
      <c r="N40" s="55"/>
      <c r="O40" s="55"/>
      <c r="P40" s="55"/>
      <c r="Q40" s="55"/>
      <c r="R40" s="11" t="s">
        <v>11</v>
      </c>
      <c r="S40" s="112" t="s">
        <v>118</v>
      </c>
      <c r="T40" s="112" t="s">
        <v>173</v>
      </c>
      <c r="U40" s="21">
        <v>1</v>
      </c>
      <c r="V40" s="175"/>
      <c r="W40" s="170"/>
      <c r="X40" s="155" t="e">
        <f t="shared" si="0"/>
        <v>#DIV/0!</v>
      </c>
      <c r="Y40" s="263"/>
      <c r="Z40" s="178"/>
      <c r="AA40" s="202"/>
      <c r="AB40" s="155"/>
      <c r="AC40" s="155"/>
      <c r="AD40" s="263"/>
      <c r="AE40" s="178"/>
      <c r="AF40" s="198" t="s">
        <v>207</v>
      </c>
      <c r="AG40" s="121" t="s">
        <v>208</v>
      </c>
    </row>
    <row r="41" spans="1:33" ht="60" x14ac:dyDescent="0.2">
      <c r="A41" s="239"/>
      <c r="B41" s="255"/>
      <c r="C41" s="149" t="s">
        <v>121</v>
      </c>
      <c r="D41" s="112">
        <v>1</v>
      </c>
      <c r="E41" s="12" t="s">
        <v>174</v>
      </c>
      <c r="F41" s="54"/>
      <c r="G41" s="76"/>
      <c r="H41" s="76"/>
      <c r="I41" s="76"/>
      <c r="J41" s="76"/>
      <c r="K41" s="76"/>
      <c r="L41" s="81"/>
      <c r="M41" s="81"/>
      <c r="N41" s="81"/>
      <c r="O41" s="81"/>
      <c r="P41" s="81"/>
      <c r="Q41" s="82"/>
      <c r="R41" s="112" t="s">
        <v>12</v>
      </c>
      <c r="S41" s="112" t="s">
        <v>119</v>
      </c>
      <c r="T41" s="112" t="s">
        <v>120</v>
      </c>
      <c r="U41" s="21">
        <v>1</v>
      </c>
      <c r="V41" s="175"/>
      <c r="W41" s="170"/>
      <c r="X41" s="155" t="e">
        <f t="shared" si="0"/>
        <v>#DIV/0!</v>
      </c>
      <c r="Y41" s="263"/>
      <c r="Z41" s="178"/>
      <c r="AA41" s="202"/>
      <c r="AB41" s="155"/>
      <c r="AC41" s="155"/>
      <c r="AD41" s="263"/>
      <c r="AE41" s="178"/>
      <c r="AF41" s="198" t="s">
        <v>209</v>
      </c>
      <c r="AG41" s="121" t="s">
        <v>13</v>
      </c>
    </row>
    <row r="42" spans="1:33" ht="72" x14ac:dyDescent="0.2">
      <c r="A42" s="239"/>
      <c r="B42" s="255"/>
      <c r="C42" s="240" t="s">
        <v>123</v>
      </c>
      <c r="D42" s="112">
        <v>1</v>
      </c>
      <c r="E42" s="108" t="s">
        <v>122</v>
      </c>
      <c r="F42" s="35"/>
      <c r="G42" s="35"/>
      <c r="H42" s="35"/>
      <c r="I42" s="35"/>
      <c r="J42" s="35"/>
      <c r="K42" s="77"/>
      <c r="L42" s="30"/>
      <c r="M42" s="30"/>
      <c r="N42" s="30"/>
      <c r="O42" s="30"/>
      <c r="P42" s="30"/>
      <c r="Q42" s="73"/>
      <c r="R42" s="112" t="s">
        <v>127</v>
      </c>
      <c r="S42" s="112" t="s">
        <v>222</v>
      </c>
      <c r="T42" s="141" t="s">
        <v>124</v>
      </c>
      <c r="U42" s="44">
        <v>1</v>
      </c>
      <c r="V42" s="175"/>
      <c r="W42" s="170"/>
      <c r="X42" s="155" t="e">
        <f t="shared" si="0"/>
        <v>#DIV/0!</v>
      </c>
      <c r="Y42" s="263"/>
      <c r="Z42" s="182"/>
      <c r="AA42" s="206"/>
      <c r="AB42" s="159"/>
      <c r="AC42" s="155"/>
      <c r="AD42" s="263"/>
      <c r="AE42" s="182"/>
      <c r="AF42" s="198" t="s">
        <v>211</v>
      </c>
      <c r="AG42" s="121" t="s">
        <v>215</v>
      </c>
    </row>
    <row r="43" spans="1:33" ht="108" x14ac:dyDescent="0.2">
      <c r="A43" s="239"/>
      <c r="B43" s="255"/>
      <c r="C43" s="251"/>
      <c r="D43" s="112">
        <v>2</v>
      </c>
      <c r="E43" s="108" t="s">
        <v>125</v>
      </c>
      <c r="F43" s="35"/>
      <c r="G43" s="35"/>
      <c r="H43" s="35"/>
      <c r="I43" s="35"/>
      <c r="J43" s="35"/>
      <c r="K43" s="77"/>
      <c r="L43" s="30"/>
      <c r="M43" s="30"/>
      <c r="N43" s="30"/>
      <c r="O43" s="30"/>
      <c r="P43" s="30"/>
      <c r="Q43" s="73"/>
      <c r="R43" s="112" t="s">
        <v>126</v>
      </c>
      <c r="S43" s="112" t="s">
        <v>128</v>
      </c>
      <c r="T43" s="141" t="s">
        <v>216</v>
      </c>
      <c r="U43" s="21">
        <v>1</v>
      </c>
      <c r="V43" s="175"/>
      <c r="W43" s="170"/>
      <c r="X43" s="155" t="e">
        <f t="shared" si="0"/>
        <v>#DIV/0!</v>
      </c>
      <c r="Y43" s="263"/>
      <c r="Z43" s="178"/>
      <c r="AA43" s="202"/>
      <c r="AB43" s="155"/>
      <c r="AC43" s="155"/>
      <c r="AD43" s="263"/>
      <c r="AE43" s="178"/>
      <c r="AF43" s="198" t="s">
        <v>211</v>
      </c>
      <c r="AG43" s="121" t="s">
        <v>215</v>
      </c>
    </row>
    <row r="44" spans="1:33" ht="84" customHeight="1" x14ac:dyDescent="0.2">
      <c r="A44" s="239"/>
      <c r="B44" s="255"/>
      <c r="C44" s="251"/>
      <c r="D44" s="112">
        <v>3</v>
      </c>
      <c r="E44" s="108" t="s">
        <v>14</v>
      </c>
      <c r="F44" s="35"/>
      <c r="G44" s="35"/>
      <c r="H44" s="35"/>
      <c r="I44" s="35"/>
      <c r="J44" s="35"/>
      <c r="K44" s="77"/>
      <c r="L44" s="30"/>
      <c r="M44" s="30"/>
      <c r="N44" s="30"/>
      <c r="O44" s="30"/>
      <c r="P44" s="30"/>
      <c r="Q44" s="73"/>
      <c r="R44" s="112" t="s">
        <v>129</v>
      </c>
      <c r="S44" s="112" t="s">
        <v>217</v>
      </c>
      <c r="T44" s="112" t="s">
        <v>176</v>
      </c>
      <c r="U44" s="45">
        <v>1</v>
      </c>
      <c r="V44" s="175"/>
      <c r="W44" s="170"/>
      <c r="X44" s="155" t="e">
        <f t="shared" si="0"/>
        <v>#DIV/0!</v>
      </c>
      <c r="Y44" s="263"/>
      <c r="Z44" s="186"/>
      <c r="AA44" s="210"/>
      <c r="AB44" s="163"/>
      <c r="AC44" s="155"/>
      <c r="AD44" s="263"/>
      <c r="AE44" s="186"/>
      <c r="AF44" s="198" t="s">
        <v>211</v>
      </c>
      <c r="AG44" s="121" t="s">
        <v>215</v>
      </c>
    </row>
    <row r="45" spans="1:33" ht="72" x14ac:dyDescent="0.2">
      <c r="A45" s="239"/>
      <c r="B45" s="255"/>
      <c r="C45" s="251"/>
      <c r="D45" s="112">
        <v>4</v>
      </c>
      <c r="E45" s="108" t="s">
        <v>15</v>
      </c>
      <c r="F45" s="35"/>
      <c r="G45" s="35"/>
      <c r="H45" s="84"/>
      <c r="I45" s="35"/>
      <c r="J45" s="35"/>
      <c r="K45" s="77"/>
      <c r="L45" s="30"/>
      <c r="M45" s="30"/>
      <c r="N45" s="85"/>
      <c r="O45" s="30"/>
      <c r="P45" s="30"/>
      <c r="Q45" s="73"/>
      <c r="R45" s="112" t="s">
        <v>16</v>
      </c>
      <c r="S45" s="112" t="s">
        <v>130</v>
      </c>
      <c r="T45" s="112" t="s">
        <v>131</v>
      </c>
      <c r="U45" s="21">
        <v>1</v>
      </c>
      <c r="V45" s="175"/>
      <c r="W45" s="170"/>
      <c r="X45" s="155" t="e">
        <f t="shared" si="0"/>
        <v>#DIV/0!</v>
      </c>
      <c r="Y45" s="263"/>
      <c r="Z45" s="178"/>
      <c r="AA45" s="202"/>
      <c r="AB45" s="155"/>
      <c r="AC45" s="155"/>
      <c r="AD45" s="263"/>
      <c r="AE45" s="178"/>
      <c r="AF45" s="198" t="s">
        <v>211</v>
      </c>
      <c r="AG45" s="121" t="s">
        <v>215</v>
      </c>
    </row>
    <row r="46" spans="1:33" ht="84" x14ac:dyDescent="0.2">
      <c r="A46" s="239"/>
      <c r="B46" s="255"/>
      <c r="C46" s="251"/>
      <c r="D46" s="112">
        <v>5</v>
      </c>
      <c r="E46" s="108" t="s">
        <v>17</v>
      </c>
      <c r="F46" s="35"/>
      <c r="G46" s="35"/>
      <c r="H46" s="35"/>
      <c r="I46" s="35"/>
      <c r="J46" s="35"/>
      <c r="K46" s="77"/>
      <c r="L46" s="30"/>
      <c r="M46" s="30"/>
      <c r="N46" s="30"/>
      <c r="O46" s="30"/>
      <c r="P46" s="30"/>
      <c r="Q46" s="73"/>
      <c r="R46" s="112" t="s">
        <v>129</v>
      </c>
      <c r="S46" s="112" t="s">
        <v>132</v>
      </c>
      <c r="T46" s="12" t="s">
        <v>175</v>
      </c>
      <c r="U46" s="23">
        <v>1</v>
      </c>
      <c r="V46" s="175"/>
      <c r="W46" s="170">
        <v>1</v>
      </c>
      <c r="X46" s="155">
        <f t="shared" si="0"/>
        <v>0</v>
      </c>
      <c r="Y46" s="263"/>
      <c r="Z46" s="183"/>
      <c r="AA46" s="207"/>
      <c r="AB46" s="160"/>
      <c r="AC46" s="155"/>
      <c r="AD46" s="263"/>
      <c r="AE46" s="183"/>
      <c r="AF46" s="198" t="s">
        <v>211</v>
      </c>
      <c r="AG46" s="121" t="s">
        <v>215</v>
      </c>
    </row>
    <row r="47" spans="1:33" ht="108" x14ac:dyDescent="0.2">
      <c r="A47" s="239"/>
      <c r="B47" s="255"/>
      <c r="C47" s="241"/>
      <c r="D47" s="140">
        <v>6</v>
      </c>
      <c r="E47" s="108" t="s">
        <v>223</v>
      </c>
      <c r="F47" s="35"/>
      <c r="G47" s="35"/>
      <c r="H47" s="77"/>
      <c r="I47" s="35"/>
      <c r="J47" s="35"/>
      <c r="K47" s="77"/>
      <c r="L47" s="30"/>
      <c r="M47" s="30"/>
      <c r="N47" s="73"/>
      <c r="O47" s="30"/>
      <c r="P47" s="30"/>
      <c r="Q47" s="73"/>
      <c r="R47" s="112" t="s">
        <v>8</v>
      </c>
      <c r="S47" s="11" t="s">
        <v>133</v>
      </c>
      <c r="T47" s="11" t="s">
        <v>134</v>
      </c>
      <c r="U47" s="23">
        <v>4</v>
      </c>
      <c r="V47" s="175"/>
      <c r="W47" s="170">
        <v>4</v>
      </c>
      <c r="X47" s="155">
        <f t="shared" si="0"/>
        <v>0</v>
      </c>
      <c r="Y47" s="263"/>
      <c r="Z47" s="183"/>
      <c r="AA47" s="207"/>
      <c r="AB47" s="160"/>
      <c r="AC47" s="155"/>
      <c r="AD47" s="263"/>
      <c r="AE47" s="183"/>
      <c r="AF47" s="198" t="s">
        <v>211</v>
      </c>
      <c r="AG47" s="121" t="s">
        <v>215</v>
      </c>
    </row>
    <row r="48" spans="1:33" ht="84.75" thickBot="1" x14ac:dyDescent="0.25">
      <c r="A48" s="254"/>
      <c r="B48" s="256"/>
      <c r="C48" s="124" t="s">
        <v>135</v>
      </c>
      <c r="D48" s="7">
        <v>1</v>
      </c>
      <c r="E48" s="129" t="s">
        <v>244</v>
      </c>
      <c r="F48" s="130"/>
      <c r="G48" s="130"/>
      <c r="H48" s="131"/>
      <c r="I48" s="130"/>
      <c r="J48" s="130"/>
      <c r="K48" s="131"/>
      <c r="L48" s="132"/>
      <c r="M48" s="132"/>
      <c r="N48" s="133"/>
      <c r="O48" s="132"/>
      <c r="P48" s="132"/>
      <c r="Q48" s="133"/>
      <c r="R48" s="148" t="s">
        <v>8</v>
      </c>
      <c r="S48" s="134" t="s">
        <v>245</v>
      </c>
      <c r="T48" s="134" t="s">
        <v>246</v>
      </c>
      <c r="U48" s="135">
        <v>4</v>
      </c>
      <c r="V48" s="191"/>
      <c r="W48" s="192">
        <v>4</v>
      </c>
      <c r="X48" s="193">
        <f t="shared" si="0"/>
        <v>0</v>
      </c>
      <c r="Y48" s="265"/>
      <c r="Z48" s="194"/>
      <c r="AA48" s="215"/>
      <c r="AB48" s="168"/>
      <c r="AC48" s="193"/>
      <c r="AD48" s="265"/>
      <c r="AE48" s="194"/>
      <c r="AF48" s="200" t="s">
        <v>211</v>
      </c>
      <c r="AG48" s="137" t="s">
        <v>215</v>
      </c>
    </row>
    <row r="52" spans="20:25" ht="14.25" x14ac:dyDescent="0.2">
      <c r="T52" s="270" t="s">
        <v>266</v>
      </c>
      <c r="U52" s="270"/>
      <c r="V52" s="270"/>
      <c r="W52" s="270"/>
      <c r="X52" s="270"/>
      <c r="Y52" s="152">
        <f>COUNTIF(Y4:Y48,"100%")</f>
        <v>0</v>
      </c>
    </row>
    <row r="53" spans="20:25" ht="14.25" x14ac:dyDescent="0.2">
      <c r="T53" s="270" t="s">
        <v>267</v>
      </c>
      <c r="U53" s="270"/>
      <c r="V53" s="270"/>
      <c r="W53" s="270"/>
      <c r="X53" s="270"/>
      <c r="Y53" s="151">
        <f>5-Y52</f>
        <v>5</v>
      </c>
    </row>
    <row r="54" spans="20:25" ht="14.25" x14ac:dyDescent="0.2">
      <c r="T54" s="270" t="s">
        <v>268</v>
      </c>
      <c r="U54" s="270"/>
      <c r="V54" s="270"/>
      <c r="W54" s="270"/>
      <c r="X54" s="270"/>
      <c r="Y54" s="151">
        <v>5</v>
      </c>
    </row>
    <row r="55" spans="20:25" ht="14.25" x14ac:dyDescent="0.2">
      <c r="T55" s="267" t="s">
        <v>257</v>
      </c>
      <c r="U55" s="268"/>
      <c r="V55" s="268"/>
      <c r="W55" s="268"/>
      <c r="X55" s="269"/>
      <c r="Y55" s="151">
        <f>COUNTIF(X5:X48,"100%")</f>
        <v>9</v>
      </c>
    </row>
    <row r="56" spans="20:25" ht="14.25" x14ac:dyDescent="0.2">
      <c r="T56" s="267" t="s">
        <v>256</v>
      </c>
      <c r="U56" s="268"/>
      <c r="V56" s="268"/>
      <c r="W56" s="268"/>
      <c r="X56" s="269"/>
      <c r="Y56" s="151">
        <f>COUNT(X5:X48)</f>
        <v>26</v>
      </c>
    </row>
    <row r="57" spans="20:25" ht="14.25" x14ac:dyDescent="0.2">
      <c r="T57" s="267" t="s">
        <v>255</v>
      </c>
      <c r="U57" s="268"/>
      <c r="V57" s="268"/>
      <c r="W57" s="268"/>
      <c r="X57" s="269"/>
      <c r="Y57" s="150">
        <f>Y55/Y56</f>
        <v>0.34615384615384615</v>
      </c>
    </row>
    <row r="58" spans="20:25" ht="14.25" x14ac:dyDescent="0.2">
      <c r="T58" s="270" t="s">
        <v>270</v>
      </c>
      <c r="U58" s="270"/>
      <c r="V58" s="270"/>
      <c r="W58" s="270"/>
      <c r="X58" s="270"/>
      <c r="Y58" s="150" t="e">
        <f>(X5+X6+X60X7+X8+X9+X10+X11+X12+X13+X14+X15+X16+X17+X18+X19+X20+X21+X22+X23+X24+X25+X26+X27+X28+X29+X30+X31+X32+X33+X34+X35+X36+X37+X38+X39+X40+X41+X42+X43+X44+X45+X46+X47+X48)/48</f>
        <v>#NAME?</v>
      </c>
    </row>
    <row r="59" spans="20:25" ht="14.25" x14ac:dyDescent="0.2">
      <c r="T59" s="270" t="s">
        <v>254</v>
      </c>
      <c r="U59" s="270"/>
      <c r="V59" s="270"/>
      <c r="W59" s="270"/>
      <c r="X59" s="270"/>
      <c r="Y59" s="150" t="e">
        <f>(Y5+Y18+Y29+Y36+Y39)/5</f>
        <v>#DIV/0!</v>
      </c>
    </row>
    <row r="67" spans="13:13" x14ac:dyDescent="0.2">
      <c r="M67" s="3">
        <f>COUNTIF(M4:M65,"100%")</f>
        <v>0</v>
      </c>
    </row>
  </sheetData>
  <mergeCells count="55">
    <mergeCell ref="B1:AG1"/>
    <mergeCell ref="A2:A4"/>
    <mergeCell ref="B2:B4"/>
    <mergeCell ref="C2:C4"/>
    <mergeCell ref="D2:Q2"/>
    <mergeCell ref="R2:R4"/>
    <mergeCell ref="AF2:AG2"/>
    <mergeCell ref="D3:D4"/>
    <mergeCell ref="E3:E4"/>
    <mergeCell ref="F3:Q3"/>
    <mergeCell ref="V2:AE2"/>
    <mergeCell ref="V3:Z3"/>
    <mergeCell ref="AA3:AE3"/>
    <mergeCell ref="A5:A17"/>
    <mergeCell ref="B6:B14"/>
    <mergeCell ref="C6:C11"/>
    <mergeCell ref="R10:R11"/>
    <mergeCell ref="C12:C14"/>
    <mergeCell ref="C15:C16"/>
    <mergeCell ref="A18:A28"/>
    <mergeCell ref="B18:B19"/>
    <mergeCell ref="C18:C19"/>
    <mergeCell ref="B20:B23"/>
    <mergeCell ref="C20:C22"/>
    <mergeCell ref="B25:B28"/>
    <mergeCell ref="C25:C26"/>
    <mergeCell ref="A39:A48"/>
    <mergeCell ref="B39:B48"/>
    <mergeCell ref="C39:C40"/>
    <mergeCell ref="C42:C47"/>
    <mergeCell ref="A29:A35"/>
    <mergeCell ref="B31:B33"/>
    <mergeCell ref="C31:C32"/>
    <mergeCell ref="B34:B35"/>
    <mergeCell ref="A36:A38"/>
    <mergeCell ref="B37:B38"/>
    <mergeCell ref="C37:C38"/>
    <mergeCell ref="Y5:Y17"/>
    <mergeCell ref="Y18:Y28"/>
    <mergeCell ref="T56:X56"/>
    <mergeCell ref="T57:X57"/>
    <mergeCell ref="T59:X59"/>
    <mergeCell ref="T58:X58"/>
    <mergeCell ref="Y36:Y38"/>
    <mergeCell ref="Y39:Y48"/>
    <mergeCell ref="T52:X52"/>
    <mergeCell ref="T53:X53"/>
    <mergeCell ref="T54:X54"/>
    <mergeCell ref="T55:X55"/>
    <mergeCell ref="Y29:Y35"/>
    <mergeCell ref="AD5:AD17"/>
    <mergeCell ref="AD18:AD28"/>
    <mergeCell ref="AD29:AD35"/>
    <mergeCell ref="AD36:AD38"/>
    <mergeCell ref="AD39:AD4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49" workbookViewId="0">
      <selection activeCell="B11" sqref="B11"/>
    </sheetView>
  </sheetViews>
  <sheetFormatPr baseColWidth="10" defaultRowHeight="15" x14ac:dyDescent="0.25"/>
  <cols>
    <col min="3" max="3" width="38" bestFit="1" customWidth="1"/>
  </cols>
  <sheetData>
    <row r="1" spans="1:4" x14ac:dyDescent="0.25">
      <c r="A1" s="217"/>
      <c r="B1" s="283" t="s">
        <v>272</v>
      </c>
      <c r="C1" s="219"/>
      <c r="D1" s="219"/>
    </row>
    <row r="2" spans="1:4" ht="34.5" thickBot="1" x14ac:dyDescent="0.3">
      <c r="A2" s="218" t="s">
        <v>271</v>
      </c>
      <c r="B2" s="284"/>
      <c r="C2" s="220" t="s">
        <v>273</v>
      </c>
      <c r="D2" s="220" t="s">
        <v>272</v>
      </c>
    </row>
    <row r="3" spans="1:4" ht="28.5" customHeight="1" x14ac:dyDescent="0.25">
      <c r="A3" s="221"/>
      <c r="B3" s="224"/>
      <c r="C3" s="285" t="s">
        <v>274</v>
      </c>
      <c r="D3" s="225"/>
    </row>
    <row r="4" spans="1:4" x14ac:dyDescent="0.25">
      <c r="A4" s="221"/>
      <c r="B4" s="224"/>
      <c r="C4" s="286"/>
      <c r="D4" s="225"/>
    </row>
    <row r="5" spans="1:4" x14ac:dyDescent="0.25">
      <c r="A5" s="221"/>
      <c r="B5" s="225"/>
      <c r="C5" s="286"/>
      <c r="D5" s="226">
        <v>0.2</v>
      </c>
    </row>
    <row r="6" spans="1:4" x14ac:dyDescent="0.25">
      <c r="A6" s="221"/>
      <c r="B6" s="224"/>
      <c r="C6" s="286"/>
      <c r="D6" s="227"/>
    </row>
    <row r="7" spans="1:4" ht="15.75" thickBot="1" x14ac:dyDescent="0.3">
      <c r="A7" s="221"/>
      <c r="B7" s="224"/>
      <c r="C7" s="287"/>
      <c r="D7" s="228"/>
    </row>
    <row r="8" spans="1:4" ht="71.25" customHeight="1" x14ac:dyDescent="0.25">
      <c r="A8" s="221"/>
      <c r="B8" s="224"/>
      <c r="C8" s="285" t="s">
        <v>275</v>
      </c>
      <c r="D8" s="224"/>
    </row>
    <row r="9" spans="1:4" x14ac:dyDescent="0.25">
      <c r="A9" s="221"/>
      <c r="B9" s="224"/>
      <c r="C9" s="286"/>
      <c r="D9" s="224"/>
    </row>
    <row r="10" spans="1:4" ht="15.75" thickBot="1" x14ac:dyDescent="0.3">
      <c r="A10" s="221"/>
      <c r="B10" s="224"/>
      <c r="C10" s="287"/>
      <c r="D10" s="229">
        <v>0.2</v>
      </c>
    </row>
    <row r="11" spans="1:4" ht="132.75" customHeight="1" x14ac:dyDescent="0.25">
      <c r="A11" s="221" t="s">
        <v>248</v>
      </c>
      <c r="B11" s="226">
        <v>0.15</v>
      </c>
      <c r="C11" s="285" t="s">
        <v>276</v>
      </c>
      <c r="D11" s="224"/>
    </row>
    <row r="12" spans="1:4" x14ac:dyDescent="0.25">
      <c r="A12" s="222"/>
      <c r="B12" s="227"/>
      <c r="C12" s="286"/>
      <c r="D12" s="224"/>
    </row>
    <row r="13" spans="1:4" x14ac:dyDescent="0.25">
      <c r="A13" s="222"/>
      <c r="B13" s="227"/>
      <c r="C13" s="286"/>
      <c r="D13" s="224"/>
    </row>
    <row r="14" spans="1:4" ht="15.75" thickBot="1" x14ac:dyDescent="0.3">
      <c r="A14" s="222"/>
      <c r="B14" s="227"/>
      <c r="C14" s="287"/>
      <c r="D14" s="229">
        <v>0.2</v>
      </c>
    </row>
    <row r="15" spans="1:4" ht="86.25" customHeight="1" x14ac:dyDescent="0.25">
      <c r="A15" s="222"/>
      <c r="B15" s="227"/>
      <c r="C15" s="285" t="s">
        <v>277</v>
      </c>
      <c r="D15" s="224"/>
    </row>
    <row r="16" spans="1:4" ht="15.75" thickBot="1" x14ac:dyDescent="0.3">
      <c r="A16" s="222"/>
      <c r="B16" s="227"/>
      <c r="C16" s="287"/>
      <c r="D16" s="229">
        <v>0.2</v>
      </c>
    </row>
    <row r="17" spans="1:4" ht="60.75" customHeight="1" x14ac:dyDescent="0.25">
      <c r="A17" s="222"/>
      <c r="B17" s="227"/>
      <c r="C17" s="281" t="s">
        <v>278</v>
      </c>
      <c r="D17" s="224"/>
    </row>
    <row r="18" spans="1:4" ht="15.75" thickBot="1" x14ac:dyDescent="0.3">
      <c r="A18" s="223"/>
      <c r="B18" s="228"/>
      <c r="C18" s="282"/>
      <c r="D18" s="229">
        <v>0.2</v>
      </c>
    </row>
    <row r="19" spans="1:4" ht="39" customHeight="1" x14ac:dyDescent="0.25">
      <c r="A19" s="221"/>
      <c r="B19" s="225"/>
      <c r="C19" s="285" t="s">
        <v>279</v>
      </c>
      <c r="D19" s="225"/>
    </row>
    <row r="20" spans="1:4" x14ac:dyDescent="0.25">
      <c r="A20" s="221"/>
      <c r="B20" s="225"/>
      <c r="C20" s="286"/>
      <c r="D20" s="226">
        <v>0.25</v>
      </c>
    </row>
    <row r="21" spans="1:4" x14ac:dyDescent="0.25">
      <c r="A21" s="221"/>
      <c r="B21" s="225"/>
      <c r="C21" s="286"/>
      <c r="D21" s="227"/>
    </row>
    <row r="22" spans="1:4" x14ac:dyDescent="0.25">
      <c r="A22" s="221"/>
      <c r="B22" s="225"/>
      <c r="C22" s="286"/>
      <c r="D22" s="227"/>
    </row>
    <row r="23" spans="1:4" x14ac:dyDescent="0.25">
      <c r="A23" s="221"/>
      <c r="B23" s="225"/>
      <c r="C23" s="286"/>
      <c r="D23" s="227"/>
    </row>
    <row r="24" spans="1:4" ht="15.75" thickBot="1" x14ac:dyDescent="0.3">
      <c r="A24" s="221"/>
      <c r="B24" s="225"/>
      <c r="C24" s="287"/>
      <c r="D24" s="228"/>
    </row>
    <row r="25" spans="1:4" ht="107.25" customHeight="1" x14ac:dyDescent="0.25">
      <c r="A25" s="221"/>
      <c r="B25" s="225"/>
      <c r="C25" s="285" t="s">
        <v>280</v>
      </c>
      <c r="D25" s="224"/>
    </row>
    <row r="26" spans="1:4" ht="45.75" thickBot="1" x14ac:dyDescent="0.3">
      <c r="A26" s="221" t="s">
        <v>72</v>
      </c>
      <c r="B26" s="225"/>
      <c r="C26" s="287"/>
      <c r="D26" s="229">
        <v>0.25</v>
      </c>
    </row>
    <row r="27" spans="1:4" ht="237" customHeight="1" x14ac:dyDescent="0.25">
      <c r="A27" s="222"/>
      <c r="B27" s="226">
        <v>0.15</v>
      </c>
      <c r="C27" s="281" t="s">
        <v>281</v>
      </c>
      <c r="D27" s="224"/>
    </row>
    <row r="28" spans="1:4" x14ac:dyDescent="0.25">
      <c r="A28" s="222"/>
      <c r="B28" s="227"/>
      <c r="C28" s="288"/>
      <c r="D28" s="224"/>
    </row>
    <row r="29" spans="1:4" ht="15.75" thickBot="1" x14ac:dyDescent="0.3">
      <c r="A29" s="222"/>
      <c r="B29" s="227"/>
      <c r="C29" s="282"/>
      <c r="D29" s="229">
        <v>0.25</v>
      </c>
    </row>
    <row r="30" spans="1:4" ht="124.5" customHeight="1" x14ac:dyDescent="0.25">
      <c r="A30" s="222"/>
      <c r="B30" s="227"/>
      <c r="C30" s="285" t="s">
        <v>282</v>
      </c>
      <c r="D30" s="224"/>
    </row>
    <row r="31" spans="1:4" ht="15.75" thickBot="1" x14ac:dyDescent="0.3">
      <c r="A31" s="223"/>
      <c r="B31" s="228"/>
      <c r="C31" s="287"/>
      <c r="D31" s="229">
        <v>0.25</v>
      </c>
    </row>
    <row r="32" spans="1:4" ht="105" customHeight="1" x14ac:dyDescent="0.25">
      <c r="A32" s="221"/>
      <c r="B32" s="225"/>
      <c r="C32" s="285" t="s">
        <v>283</v>
      </c>
      <c r="D32" s="225"/>
    </row>
    <row r="33" spans="1:4" x14ac:dyDescent="0.25">
      <c r="A33" s="221"/>
      <c r="B33" s="225"/>
      <c r="C33" s="286"/>
      <c r="D33" s="226">
        <v>0.25</v>
      </c>
    </row>
    <row r="34" spans="1:4" x14ac:dyDescent="0.25">
      <c r="A34" s="221"/>
      <c r="B34" s="225"/>
      <c r="C34" s="286"/>
      <c r="D34" s="227"/>
    </row>
    <row r="35" spans="1:4" x14ac:dyDescent="0.25">
      <c r="A35" s="221"/>
      <c r="B35" s="225"/>
      <c r="C35" s="286"/>
      <c r="D35" s="227"/>
    </row>
    <row r="36" spans="1:4" ht="15.75" thickBot="1" x14ac:dyDescent="0.3">
      <c r="A36" s="221"/>
      <c r="B36" s="225"/>
      <c r="C36" s="287"/>
      <c r="D36" s="228"/>
    </row>
    <row r="37" spans="1:4" ht="86.25" customHeight="1" x14ac:dyDescent="0.25">
      <c r="A37" s="221"/>
      <c r="B37" s="225"/>
      <c r="C37" s="285" t="s">
        <v>284</v>
      </c>
      <c r="D37" s="225"/>
    </row>
    <row r="38" spans="1:4" ht="15.75" thickBot="1" x14ac:dyDescent="0.3">
      <c r="A38" s="221"/>
      <c r="B38" s="225"/>
      <c r="C38" s="287"/>
      <c r="D38" s="229">
        <v>0.25</v>
      </c>
    </row>
    <row r="39" spans="1:4" ht="175.5" customHeight="1" x14ac:dyDescent="0.25">
      <c r="A39" s="221" t="s">
        <v>91</v>
      </c>
      <c r="B39" s="226">
        <v>0.15</v>
      </c>
      <c r="C39" s="285" t="s">
        <v>285</v>
      </c>
      <c r="D39" s="225"/>
    </row>
    <row r="40" spans="1:4" x14ac:dyDescent="0.25">
      <c r="A40" s="222"/>
      <c r="B40" s="227"/>
      <c r="C40" s="286"/>
      <c r="D40" s="225"/>
    </row>
    <row r="41" spans="1:4" ht="15.75" thickBot="1" x14ac:dyDescent="0.3">
      <c r="A41" s="222"/>
      <c r="B41" s="227"/>
      <c r="C41" s="287"/>
      <c r="D41" s="229">
        <v>0.25</v>
      </c>
    </row>
    <row r="42" spans="1:4" ht="111.75" customHeight="1" thickBot="1" x14ac:dyDescent="0.3">
      <c r="A42" s="222"/>
      <c r="B42" s="227"/>
      <c r="C42" s="230" t="s">
        <v>286</v>
      </c>
      <c r="D42" s="229">
        <v>0.25</v>
      </c>
    </row>
    <row r="43" spans="1:4" ht="15.75" thickBot="1" x14ac:dyDescent="0.3">
      <c r="A43" s="223"/>
      <c r="B43" s="228"/>
      <c r="C43" s="231"/>
    </row>
    <row r="44" spans="1:4" ht="96.75" customHeight="1" thickBot="1" x14ac:dyDescent="0.3">
      <c r="A44" s="221"/>
      <c r="B44" s="225"/>
      <c r="C44" s="230" t="s">
        <v>287</v>
      </c>
      <c r="D44" s="226">
        <v>0.5</v>
      </c>
    </row>
    <row r="45" spans="1:4" ht="224.25" customHeight="1" x14ac:dyDescent="0.25">
      <c r="A45" s="221" t="s">
        <v>243</v>
      </c>
      <c r="B45" s="226">
        <v>0.2</v>
      </c>
      <c r="C45" s="285" t="s">
        <v>288</v>
      </c>
      <c r="D45" s="225"/>
    </row>
    <row r="46" spans="1:4" x14ac:dyDescent="0.25">
      <c r="A46" s="222"/>
      <c r="B46" s="227"/>
      <c r="C46" s="286"/>
      <c r="D46" s="225"/>
    </row>
    <row r="47" spans="1:4" ht="15.75" thickBot="1" x14ac:dyDescent="0.3">
      <c r="A47" s="223"/>
      <c r="B47" s="228"/>
      <c r="C47" s="287"/>
      <c r="D47" s="229">
        <v>0.5</v>
      </c>
    </row>
    <row r="48" spans="1:4" ht="185.25" customHeight="1" x14ac:dyDescent="0.25">
      <c r="A48" s="221"/>
      <c r="B48" s="225"/>
      <c r="C48" s="281" t="s">
        <v>289</v>
      </c>
      <c r="D48" s="224"/>
    </row>
    <row r="49" spans="1:4" x14ac:dyDescent="0.25">
      <c r="A49" s="221"/>
      <c r="B49" s="225"/>
      <c r="C49" s="288"/>
      <c r="D49" s="224"/>
    </row>
    <row r="50" spans="1:4" ht="112.5" x14ac:dyDescent="0.25">
      <c r="A50" s="221" t="s">
        <v>112</v>
      </c>
      <c r="B50" s="225"/>
      <c r="C50" s="288"/>
      <c r="D50" s="224"/>
    </row>
    <row r="51" spans="1:4" ht="15.75" thickBot="1" x14ac:dyDescent="0.3">
      <c r="A51" s="223"/>
      <c r="B51" s="229">
        <v>0.35</v>
      </c>
      <c r="C51" s="282"/>
      <c r="D51" s="229">
        <v>1</v>
      </c>
    </row>
  </sheetData>
  <mergeCells count="15">
    <mergeCell ref="C39:C41"/>
    <mergeCell ref="C45:C47"/>
    <mergeCell ref="C48:C51"/>
    <mergeCell ref="C19:C24"/>
    <mergeCell ref="C25:C26"/>
    <mergeCell ref="C27:C29"/>
    <mergeCell ref="C30:C31"/>
    <mergeCell ref="C32:C36"/>
    <mergeCell ref="C37:C38"/>
    <mergeCell ref="C17:C18"/>
    <mergeCell ref="B1:B2"/>
    <mergeCell ref="C3:C7"/>
    <mergeCell ref="C8:C10"/>
    <mergeCell ref="C11:C14"/>
    <mergeCell ref="C15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Acción</vt:lpstr>
      <vt:lpstr>Seguimiento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Salazar Oliveros</dc:creator>
  <cp:lastModifiedBy>Yakelin Manuel</cp:lastModifiedBy>
  <cp:lastPrinted>2017-02-14T13:23:46Z</cp:lastPrinted>
  <dcterms:created xsi:type="dcterms:W3CDTF">2016-05-18T14:48:35Z</dcterms:created>
  <dcterms:modified xsi:type="dcterms:W3CDTF">2017-07-07T23:12:30Z</dcterms:modified>
</cp:coreProperties>
</file>