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14085" windowHeight="11070" tabRatio="596"/>
  </bookViews>
  <sheets>
    <sheet name="Indicadores 2021-2do. trimestre" sheetId="1" r:id="rId1"/>
    <sheet name="Datos Informativos" sheetId="4"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O45" i="1"/>
  <c r="AP44" i="1"/>
  <c r="AO44" i="1"/>
  <c r="AO43" i="1"/>
  <c r="AP43" i="1"/>
  <c r="AO42" i="1"/>
  <c r="AP42" i="1"/>
  <c r="BM52" i="1"/>
  <c r="BN52" i="1"/>
  <c r="BO52" i="1"/>
  <c r="BB52" i="1"/>
  <c r="BD52" i="1"/>
  <c r="BM53" i="1"/>
  <c r="BN53" i="1"/>
  <c r="BO53" i="1"/>
  <c r="BB53" i="1"/>
  <c r="BD53" i="1"/>
  <c r="BM54" i="1"/>
  <c r="BN54" i="1"/>
  <c r="BO54" i="1"/>
  <c r="BB54" i="1"/>
  <c r="BD54" i="1"/>
  <c r="BM55" i="1"/>
  <c r="BN55" i="1"/>
  <c r="BO55" i="1"/>
  <c r="BB55" i="1"/>
  <c r="BD55" i="1"/>
  <c r="BM56" i="1"/>
  <c r="BN56" i="1"/>
  <c r="BO56" i="1"/>
  <c r="BB56" i="1"/>
  <c r="BD56" i="1"/>
  <c r="BM57" i="1"/>
  <c r="BN57" i="1"/>
  <c r="BO57" i="1"/>
  <c r="BD57" i="1"/>
  <c r="BM58" i="1"/>
  <c r="BN58" i="1"/>
  <c r="BO58" i="1"/>
  <c r="BB58" i="1"/>
  <c r="BD58" i="1"/>
  <c r="BM59" i="1"/>
  <c r="BN59" i="1"/>
  <c r="BO59" i="1"/>
  <c r="BB59" i="1"/>
  <c r="BD59" i="1"/>
  <c r="BM60" i="1"/>
  <c r="BN60" i="1"/>
  <c r="BO60" i="1"/>
  <c r="BD60" i="1"/>
  <c r="BM61" i="1"/>
  <c r="BN61" i="1"/>
  <c r="BO61" i="1"/>
  <c r="BB61" i="1"/>
  <c r="BD61" i="1"/>
  <c r="BM62" i="1"/>
  <c r="BN62" i="1"/>
  <c r="BO62" i="1"/>
  <c r="BD62" i="1"/>
  <c r="BM63" i="1"/>
  <c r="BN63" i="1"/>
  <c r="BO63" i="1"/>
  <c r="BB63" i="1"/>
  <c r="BD63" i="1"/>
  <c r="BM64" i="1"/>
  <c r="BN64" i="1"/>
  <c r="BO64" i="1"/>
  <c r="BB64" i="1"/>
  <c r="BD64" i="1"/>
  <c r="BM65" i="1"/>
  <c r="BN65" i="1"/>
  <c r="BO65" i="1"/>
  <c r="BB65" i="1"/>
  <c r="BD65" i="1"/>
  <c r="BM66" i="1"/>
  <c r="BN66" i="1"/>
  <c r="BO66" i="1"/>
  <c r="BB66" i="1"/>
  <c r="BD66" i="1"/>
  <c r="BM67" i="1"/>
  <c r="BN67" i="1"/>
  <c r="BO67" i="1"/>
  <c r="BD67" i="1"/>
  <c r="BM68" i="1"/>
  <c r="BN68" i="1"/>
  <c r="BO68" i="1"/>
  <c r="BB68" i="1"/>
  <c r="BD68" i="1"/>
  <c r="BM69" i="1"/>
  <c r="BN69" i="1"/>
  <c r="BO69" i="1"/>
  <c r="BB69" i="1"/>
  <c r="BD69" i="1"/>
  <c r="BM70" i="1"/>
  <c r="BN70" i="1"/>
  <c r="BO70" i="1"/>
  <c r="BB70" i="1"/>
  <c r="BD70" i="1"/>
  <c r="BM71" i="1"/>
  <c r="BN71" i="1"/>
  <c r="BO71" i="1"/>
  <c r="BB71" i="1"/>
  <c r="BD71" i="1"/>
  <c r="BM72" i="1"/>
  <c r="BN72" i="1"/>
  <c r="BO72" i="1"/>
  <c r="BB72" i="1"/>
  <c r="BD72" i="1"/>
  <c r="BM73" i="1"/>
  <c r="BN73" i="1"/>
  <c r="BO73" i="1"/>
  <c r="BB73" i="1"/>
  <c r="BD73" i="1"/>
  <c r="BM74" i="1"/>
  <c r="BN74" i="1"/>
  <c r="BO74" i="1"/>
  <c r="BB74" i="1"/>
  <c r="BD74" i="1"/>
  <c r="BM75" i="1"/>
  <c r="BN75" i="1"/>
  <c r="BO75" i="1"/>
  <c r="BB75" i="1"/>
  <c r="BD75" i="1"/>
  <c r="BM76" i="1"/>
  <c r="BN76" i="1"/>
  <c r="BO76" i="1"/>
  <c r="BB76" i="1"/>
  <c r="BD76" i="1"/>
  <c r="BM77" i="1"/>
  <c r="BN77" i="1"/>
  <c r="BO77" i="1"/>
  <c r="BB77" i="1"/>
  <c r="BD77" i="1"/>
  <c r="BM78" i="1"/>
  <c r="BN78" i="1"/>
  <c r="BO78" i="1"/>
  <c r="BB78" i="1"/>
  <c r="BD78" i="1"/>
  <c r="BM79" i="1"/>
  <c r="BN79" i="1"/>
  <c r="BO79" i="1"/>
  <c r="BB79" i="1"/>
  <c r="BD79" i="1"/>
  <c r="BM80" i="1"/>
  <c r="BN80" i="1"/>
  <c r="BO80" i="1"/>
  <c r="BB80" i="1"/>
  <c r="BD80" i="1"/>
  <c r="BM81" i="1"/>
  <c r="BN81" i="1"/>
  <c r="BO81" i="1"/>
  <c r="BB81" i="1"/>
  <c r="BD81" i="1"/>
  <c r="BM82" i="1"/>
  <c r="BN82" i="1"/>
  <c r="BO82" i="1"/>
  <c r="BB82" i="1"/>
  <c r="BD82" i="1"/>
  <c r="BM51" i="1"/>
  <c r="BN51" i="1"/>
  <c r="BO51" i="1"/>
  <c r="BD51" i="1"/>
  <c r="AV52" i="1"/>
  <c r="AX52" i="1"/>
  <c r="AV53" i="1"/>
  <c r="AX53" i="1"/>
  <c r="AV54" i="1"/>
  <c r="AX54" i="1"/>
  <c r="AV55" i="1"/>
  <c r="AX55" i="1"/>
  <c r="AV56" i="1"/>
  <c r="AX56" i="1"/>
  <c r="AX57" i="1"/>
  <c r="AV58" i="1"/>
  <c r="AX58" i="1"/>
  <c r="AV59" i="1"/>
  <c r="AX59" i="1"/>
  <c r="AX60" i="1"/>
  <c r="AV61" i="1"/>
  <c r="AX61" i="1"/>
  <c r="AX62" i="1"/>
  <c r="AV63" i="1"/>
  <c r="AX63" i="1"/>
  <c r="AV64" i="1"/>
  <c r="AX64" i="1"/>
  <c r="AV65" i="1"/>
  <c r="AX65" i="1"/>
  <c r="AV66" i="1"/>
  <c r="AX66" i="1"/>
  <c r="AX67" i="1"/>
  <c r="AV68" i="1"/>
  <c r="AX68" i="1"/>
  <c r="AV69" i="1"/>
  <c r="AX69" i="1"/>
  <c r="AV70" i="1"/>
  <c r="AX70" i="1"/>
  <c r="AV71" i="1"/>
  <c r="AX71" i="1"/>
  <c r="AV72" i="1"/>
  <c r="AX72" i="1"/>
  <c r="AV73" i="1"/>
  <c r="AX73" i="1"/>
  <c r="AV74" i="1"/>
  <c r="AX74" i="1"/>
  <c r="AV75" i="1"/>
  <c r="AX75" i="1"/>
  <c r="AV76" i="1"/>
  <c r="AX76" i="1"/>
  <c r="AV77" i="1"/>
  <c r="AX77" i="1"/>
  <c r="AV78" i="1"/>
  <c r="AX78" i="1"/>
  <c r="AV79" i="1"/>
  <c r="AX79" i="1"/>
  <c r="AV80" i="1"/>
  <c r="AX80" i="1"/>
  <c r="AV81" i="1"/>
  <c r="AX81" i="1"/>
  <c r="AV82" i="1"/>
  <c r="AX82" i="1"/>
  <c r="AX51" i="1"/>
  <c r="AP52" i="1"/>
  <c r="AR52" i="1"/>
  <c r="AP53" i="1"/>
  <c r="AR53" i="1"/>
  <c r="AP54" i="1"/>
  <c r="AR54" i="1"/>
  <c r="AP55" i="1"/>
  <c r="AR55" i="1"/>
  <c r="AP56" i="1"/>
  <c r="AR56" i="1"/>
  <c r="AP57" i="1"/>
  <c r="AR57" i="1"/>
  <c r="AP58" i="1"/>
  <c r="AR58" i="1"/>
  <c r="AP59" i="1"/>
  <c r="AR59" i="1"/>
  <c r="AP60" i="1"/>
  <c r="AR60" i="1"/>
  <c r="AP61" i="1"/>
  <c r="AR61" i="1"/>
  <c r="AP62" i="1"/>
  <c r="AR62" i="1"/>
  <c r="AP63" i="1"/>
  <c r="AR63" i="1"/>
  <c r="AP64" i="1"/>
  <c r="AR64" i="1"/>
  <c r="AP65" i="1"/>
  <c r="AR65" i="1"/>
  <c r="AP66" i="1"/>
  <c r="AR66" i="1"/>
  <c r="AP67" i="1"/>
  <c r="AR67" i="1"/>
  <c r="AP68" i="1"/>
  <c r="AR68" i="1"/>
  <c r="AP69" i="1"/>
  <c r="AR69" i="1"/>
  <c r="AP70" i="1"/>
  <c r="AR70" i="1"/>
  <c r="AP71" i="1"/>
  <c r="AR71" i="1"/>
  <c r="AP72" i="1"/>
  <c r="AR72" i="1"/>
  <c r="AP73" i="1"/>
  <c r="AR73" i="1"/>
  <c r="AP74" i="1"/>
  <c r="AR74" i="1"/>
  <c r="AP75" i="1"/>
  <c r="AR75" i="1"/>
  <c r="AP76" i="1"/>
  <c r="AR76" i="1"/>
  <c r="AP77" i="1"/>
  <c r="AR77" i="1"/>
  <c r="AP78" i="1"/>
  <c r="AR78" i="1"/>
  <c r="AP79" i="1"/>
  <c r="AR79" i="1"/>
  <c r="AP80" i="1"/>
  <c r="AR80" i="1"/>
  <c r="AP81" i="1"/>
  <c r="AR81" i="1"/>
  <c r="AP82" i="1"/>
  <c r="AR82" i="1"/>
  <c r="AR51" i="1"/>
  <c r="BM49" i="1"/>
  <c r="BN49" i="1"/>
  <c r="BO49" i="1"/>
  <c r="BB49" i="1"/>
  <c r="BD49" i="1"/>
  <c r="BM47" i="1"/>
  <c r="BN47" i="1"/>
  <c r="BO47" i="1"/>
  <c r="BB47" i="1"/>
  <c r="BD47" i="1"/>
  <c r="AV49" i="1"/>
  <c r="AX49" i="1"/>
  <c r="AV47" i="1"/>
  <c r="AX47" i="1"/>
  <c r="AP49" i="1"/>
  <c r="AR49" i="1"/>
  <c r="AP48" i="1"/>
  <c r="AR48" i="1"/>
  <c r="AV48" i="1"/>
  <c r="AX48" i="1"/>
  <c r="AP47" i="1"/>
  <c r="AR47" i="1"/>
  <c r="AJ52" i="1"/>
  <c r="AL52" i="1"/>
  <c r="AJ53" i="1"/>
  <c r="AL53" i="1"/>
  <c r="AJ54" i="1"/>
  <c r="AL54" i="1"/>
  <c r="AJ55" i="1"/>
  <c r="AL55" i="1"/>
  <c r="AJ56" i="1"/>
  <c r="AL56" i="1"/>
  <c r="AJ57" i="1"/>
  <c r="AL57" i="1"/>
  <c r="AJ58" i="1"/>
  <c r="AL58" i="1"/>
  <c r="AJ59" i="1"/>
  <c r="AL59" i="1"/>
  <c r="AJ60" i="1"/>
  <c r="AL60" i="1"/>
  <c r="AJ61" i="1"/>
  <c r="AL61" i="1"/>
  <c r="AJ62" i="1"/>
  <c r="AL62" i="1"/>
  <c r="AJ63" i="1"/>
  <c r="AL63" i="1"/>
  <c r="AJ64" i="1"/>
  <c r="AL64" i="1"/>
  <c r="AJ65" i="1"/>
  <c r="AL65" i="1"/>
  <c r="AJ66" i="1"/>
  <c r="AL66" i="1"/>
  <c r="AJ67" i="1"/>
  <c r="AL67" i="1"/>
  <c r="AJ68" i="1"/>
  <c r="AL68" i="1"/>
  <c r="AJ69"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51" i="1"/>
  <c r="AL51" i="1"/>
  <c r="AJ49" i="1"/>
  <c r="AL49" i="1"/>
  <c r="AJ47" i="1"/>
  <c r="AL47" i="1"/>
  <c r="BM40" i="1"/>
  <c r="BN40" i="1"/>
  <c r="BO40" i="1"/>
  <c r="BB40" i="1"/>
  <c r="BD40" i="1"/>
  <c r="BM41" i="1"/>
  <c r="BN41" i="1"/>
  <c r="BO41" i="1"/>
  <c r="BB41" i="1"/>
  <c r="BD41" i="1"/>
  <c r="BM42" i="1"/>
  <c r="BN42" i="1"/>
  <c r="BO42" i="1"/>
  <c r="BD42" i="1"/>
  <c r="BM43" i="1"/>
  <c r="BN43" i="1"/>
  <c r="BO43" i="1"/>
  <c r="BD43" i="1"/>
  <c r="BM44" i="1"/>
  <c r="BN44" i="1"/>
  <c r="BO44" i="1"/>
  <c r="BB44" i="1"/>
  <c r="BD44" i="1"/>
  <c r="BM45" i="1"/>
  <c r="BN45" i="1"/>
  <c r="BO45" i="1"/>
  <c r="BB45" i="1"/>
  <c r="BD45" i="1"/>
  <c r="BM39" i="1"/>
  <c r="BN39" i="1"/>
  <c r="BO39" i="1"/>
  <c r="BD39" i="1"/>
  <c r="BM30" i="1"/>
  <c r="BN30" i="1"/>
  <c r="BO30" i="1"/>
  <c r="BB30" i="1"/>
  <c r="BD30" i="1"/>
  <c r="BM31" i="1"/>
  <c r="BN31" i="1"/>
  <c r="BO31" i="1"/>
  <c r="BB31" i="1"/>
  <c r="BD31" i="1"/>
  <c r="BM32" i="1"/>
  <c r="BN32" i="1"/>
  <c r="BO32" i="1"/>
  <c r="BB32" i="1"/>
  <c r="BD32" i="1"/>
  <c r="BM33" i="1"/>
  <c r="BN33" i="1"/>
  <c r="BO33" i="1"/>
  <c r="BB33" i="1"/>
  <c r="BD33" i="1"/>
  <c r="BM34" i="1"/>
  <c r="BN34" i="1"/>
  <c r="BO34" i="1"/>
  <c r="BB34" i="1"/>
  <c r="BD34" i="1"/>
  <c r="BM35" i="1"/>
  <c r="BN35" i="1"/>
  <c r="BO35" i="1"/>
  <c r="BB35" i="1"/>
  <c r="BD35" i="1"/>
  <c r="BM36" i="1"/>
  <c r="BN36" i="1"/>
  <c r="BO36" i="1"/>
  <c r="BB36" i="1"/>
  <c r="BD36" i="1"/>
  <c r="BM29" i="1"/>
  <c r="BN29" i="1"/>
  <c r="BO29" i="1"/>
  <c r="BB29" i="1"/>
  <c r="BD29" i="1"/>
  <c r="BM17" i="1"/>
  <c r="BN17" i="1"/>
  <c r="BO17" i="1"/>
  <c r="BD17" i="1"/>
  <c r="BM18" i="1"/>
  <c r="BN18" i="1"/>
  <c r="BO18" i="1"/>
  <c r="BB18" i="1"/>
  <c r="BD18" i="1"/>
  <c r="BM19" i="1"/>
  <c r="BN19" i="1"/>
  <c r="BO19" i="1"/>
  <c r="BB19" i="1"/>
  <c r="BD19" i="1"/>
  <c r="BM20" i="1"/>
  <c r="BN20" i="1"/>
  <c r="BO20" i="1"/>
  <c r="BB20" i="1"/>
  <c r="BD20" i="1"/>
  <c r="BM21" i="1"/>
  <c r="BN21" i="1"/>
  <c r="BO21" i="1"/>
  <c r="BB21" i="1"/>
  <c r="BD21" i="1"/>
  <c r="AG22" i="1"/>
  <c r="BM22" i="1"/>
  <c r="BN22" i="1"/>
  <c r="BO22" i="1"/>
  <c r="BB22" i="1"/>
  <c r="BD22" i="1"/>
  <c r="BM23" i="1"/>
  <c r="BN23" i="1"/>
  <c r="BO23" i="1"/>
  <c r="BB23" i="1"/>
  <c r="BD23" i="1"/>
  <c r="BM24" i="1"/>
  <c r="BN24" i="1"/>
  <c r="BO24" i="1"/>
  <c r="BB24" i="1"/>
  <c r="BD24" i="1"/>
  <c r="BM25" i="1"/>
  <c r="BN25" i="1"/>
  <c r="BO25" i="1"/>
  <c r="BB25" i="1"/>
  <c r="BD25" i="1"/>
  <c r="BM26" i="1"/>
  <c r="BN26" i="1"/>
  <c r="BO26" i="1"/>
  <c r="BB26" i="1"/>
  <c r="BD26" i="1"/>
  <c r="BM27" i="1"/>
  <c r="BN27" i="1"/>
  <c r="BO27" i="1"/>
  <c r="BB27" i="1"/>
  <c r="BD27" i="1"/>
  <c r="BM16" i="1"/>
  <c r="BN16" i="1"/>
  <c r="BO16" i="1"/>
  <c r="BB16" i="1"/>
  <c r="BD16" i="1"/>
  <c r="BM10" i="1"/>
  <c r="BN10" i="1"/>
  <c r="BO10" i="1"/>
  <c r="BB10" i="1"/>
  <c r="BD10" i="1"/>
  <c r="BM11" i="1"/>
  <c r="BN11" i="1"/>
  <c r="BO11" i="1"/>
  <c r="BB11" i="1"/>
  <c r="BD11" i="1"/>
  <c r="BM12" i="1"/>
  <c r="BN12" i="1"/>
  <c r="BO12" i="1"/>
  <c r="BB12" i="1"/>
  <c r="BD12" i="1"/>
  <c r="BM13" i="1"/>
  <c r="BN13" i="1"/>
  <c r="BO13" i="1"/>
  <c r="BB13" i="1"/>
  <c r="BD13" i="1"/>
  <c r="BM14" i="1"/>
  <c r="BN14" i="1"/>
  <c r="BO14" i="1"/>
  <c r="BB14" i="1"/>
  <c r="BD14" i="1"/>
  <c r="BA52" i="1"/>
  <c r="BA53" i="1"/>
  <c r="BA54" i="1"/>
  <c r="BA55" i="1"/>
  <c r="BA56" i="1"/>
  <c r="BA57" i="1"/>
  <c r="BB57" i="1"/>
  <c r="BA58" i="1"/>
  <c r="BA59" i="1"/>
  <c r="BA60" i="1"/>
  <c r="BB60" i="1"/>
  <c r="BA61" i="1"/>
  <c r="BA62" i="1"/>
  <c r="BB62" i="1"/>
  <c r="BA63" i="1"/>
  <c r="BA64" i="1"/>
  <c r="BA65" i="1"/>
  <c r="BA66" i="1"/>
  <c r="BA67" i="1"/>
  <c r="BB67" i="1"/>
  <c r="BA68" i="1"/>
  <c r="BA69" i="1"/>
  <c r="BA70" i="1"/>
  <c r="BA71" i="1"/>
  <c r="BA72" i="1"/>
  <c r="BA73" i="1"/>
  <c r="BA74" i="1"/>
  <c r="BA75" i="1"/>
  <c r="BA76" i="1"/>
  <c r="BA77" i="1"/>
  <c r="BA78" i="1"/>
  <c r="BA79" i="1"/>
  <c r="BA80" i="1"/>
  <c r="BA81" i="1"/>
  <c r="BA82" i="1"/>
  <c r="BB51" i="1"/>
  <c r="BA51" i="1"/>
  <c r="BA49" i="1"/>
  <c r="BA47" i="1"/>
  <c r="BA40" i="1"/>
  <c r="BA41" i="1"/>
  <c r="BA42" i="1"/>
  <c r="BB42" i="1"/>
  <c r="BA43" i="1"/>
  <c r="BB43" i="1"/>
  <c r="BA44" i="1"/>
  <c r="BA45" i="1"/>
  <c r="BB39" i="1"/>
  <c r="BA39" i="1"/>
  <c r="BA30" i="1"/>
  <c r="BA31" i="1"/>
  <c r="BA32" i="1"/>
  <c r="BA33" i="1"/>
  <c r="BA34" i="1"/>
  <c r="BA35" i="1"/>
  <c r="BA36" i="1"/>
  <c r="BA29" i="1"/>
  <c r="BA17" i="1"/>
  <c r="BB17" i="1"/>
  <c r="BA18" i="1"/>
  <c r="BA19" i="1"/>
  <c r="BA20" i="1"/>
  <c r="BA21" i="1"/>
  <c r="BA22" i="1"/>
  <c r="BA23" i="1"/>
  <c r="BA24" i="1"/>
  <c r="BA25" i="1"/>
  <c r="BA26" i="1"/>
  <c r="BA27" i="1"/>
  <c r="BA16" i="1"/>
  <c r="BA10" i="1"/>
  <c r="BA11" i="1"/>
  <c r="BA12" i="1"/>
  <c r="BA13" i="1"/>
  <c r="BA14" i="1"/>
  <c r="AV40" i="1"/>
  <c r="AX40" i="1"/>
  <c r="AV41" i="1"/>
  <c r="AX41" i="1"/>
  <c r="AX42" i="1"/>
  <c r="AX43" i="1"/>
  <c r="AV44" i="1"/>
  <c r="AX44" i="1"/>
  <c r="AV45" i="1"/>
  <c r="AX45" i="1"/>
  <c r="AX39" i="1"/>
  <c r="AV30" i="1"/>
  <c r="AX30" i="1"/>
  <c r="AV31" i="1"/>
  <c r="AX31" i="1"/>
  <c r="AV32" i="1"/>
  <c r="AX32" i="1"/>
  <c r="AV33" i="1"/>
  <c r="AX33" i="1"/>
  <c r="AV34" i="1"/>
  <c r="AX34" i="1"/>
  <c r="AV35" i="1"/>
  <c r="AX35" i="1"/>
  <c r="AV36" i="1"/>
  <c r="AX36" i="1"/>
  <c r="AV29" i="1"/>
  <c r="AX29" i="1"/>
  <c r="AX17" i="1"/>
  <c r="AV18" i="1"/>
  <c r="AX18" i="1"/>
  <c r="AV19" i="1"/>
  <c r="AX19" i="1"/>
  <c r="AV20" i="1"/>
  <c r="AX20" i="1"/>
  <c r="AV21" i="1"/>
  <c r="AX21" i="1"/>
  <c r="AV22" i="1"/>
  <c r="AX22" i="1"/>
  <c r="AV23" i="1"/>
  <c r="AX23" i="1"/>
  <c r="AV24" i="1"/>
  <c r="AX24" i="1"/>
  <c r="AV25" i="1"/>
  <c r="AX25" i="1"/>
  <c r="AV26" i="1"/>
  <c r="AX26" i="1"/>
  <c r="AV27" i="1"/>
  <c r="AX27" i="1"/>
  <c r="AV16" i="1"/>
  <c r="AX16" i="1"/>
  <c r="AV10" i="1"/>
  <c r="AX10" i="1"/>
  <c r="AV11" i="1"/>
  <c r="AX11" i="1"/>
  <c r="AV12" i="1"/>
  <c r="AX12" i="1"/>
  <c r="AV13" i="1"/>
  <c r="AX13" i="1"/>
  <c r="AV14" i="1"/>
  <c r="AX14" i="1"/>
  <c r="AU52" i="1"/>
  <c r="AU53" i="1"/>
  <c r="AU54" i="1"/>
  <c r="AU55" i="1"/>
  <c r="AU56" i="1"/>
  <c r="AU57" i="1"/>
  <c r="AV57" i="1"/>
  <c r="AU58" i="1"/>
  <c r="AU59" i="1"/>
  <c r="AU60" i="1"/>
  <c r="AV60" i="1"/>
  <c r="AU61" i="1"/>
  <c r="AU62" i="1"/>
  <c r="AV62" i="1"/>
  <c r="AU63" i="1"/>
  <c r="AU64" i="1"/>
  <c r="AU65" i="1"/>
  <c r="AU66" i="1"/>
  <c r="AU67" i="1"/>
  <c r="AV67" i="1"/>
  <c r="AU68" i="1"/>
  <c r="AU69" i="1"/>
  <c r="AU70" i="1"/>
  <c r="AU71" i="1"/>
  <c r="AU72" i="1"/>
  <c r="AU73" i="1"/>
  <c r="AU74" i="1"/>
  <c r="AU75" i="1"/>
  <c r="AU76" i="1"/>
  <c r="AU77" i="1"/>
  <c r="AU78" i="1"/>
  <c r="AU79" i="1"/>
  <c r="AU80" i="1"/>
  <c r="AU81" i="1"/>
  <c r="AU82" i="1"/>
  <c r="AV51" i="1"/>
  <c r="AU51" i="1"/>
  <c r="AU49" i="1"/>
  <c r="AU47" i="1"/>
  <c r="AU40" i="1"/>
  <c r="AU41" i="1"/>
  <c r="AU42" i="1"/>
  <c r="AV42" i="1"/>
  <c r="AU43" i="1"/>
  <c r="AV43" i="1"/>
  <c r="AU44" i="1"/>
  <c r="AU45" i="1"/>
  <c r="AV39" i="1"/>
  <c r="AU39" i="1"/>
  <c r="AU30" i="1"/>
  <c r="AU31" i="1"/>
  <c r="AU32" i="1"/>
  <c r="AU33" i="1"/>
  <c r="AU34" i="1"/>
  <c r="AU35" i="1"/>
  <c r="AU36" i="1"/>
  <c r="AU29" i="1"/>
  <c r="AU17" i="1"/>
  <c r="AV17" i="1"/>
  <c r="AU18" i="1"/>
  <c r="AU19" i="1"/>
  <c r="AU20" i="1"/>
  <c r="AU21" i="1"/>
  <c r="AU22" i="1"/>
  <c r="AU23" i="1"/>
  <c r="AU24" i="1"/>
  <c r="AU25" i="1"/>
  <c r="AU26" i="1"/>
  <c r="AU27" i="1"/>
  <c r="AU16" i="1"/>
  <c r="AU10" i="1"/>
  <c r="AU11" i="1"/>
  <c r="AU12" i="1"/>
  <c r="AU13" i="1"/>
  <c r="AU14" i="1"/>
  <c r="AP40" i="1"/>
  <c r="AR40" i="1"/>
  <c r="AP41" i="1"/>
  <c r="AR41" i="1"/>
  <c r="AR42" i="1"/>
  <c r="AR43" i="1"/>
  <c r="AR44" i="1"/>
  <c r="AR45" i="1"/>
  <c r="AR39" i="1"/>
  <c r="AP30" i="1"/>
  <c r="AR30" i="1"/>
  <c r="AP31" i="1"/>
  <c r="AR31" i="1"/>
  <c r="AP32" i="1"/>
  <c r="AR32" i="1"/>
  <c r="AP33" i="1"/>
  <c r="AR33" i="1"/>
  <c r="AP34" i="1"/>
  <c r="AR34" i="1"/>
  <c r="AP35" i="1"/>
  <c r="AR35" i="1"/>
  <c r="AP36" i="1"/>
  <c r="AR36" i="1"/>
  <c r="AP29" i="1"/>
  <c r="AR29" i="1"/>
  <c r="AP17" i="1"/>
  <c r="AR17" i="1"/>
  <c r="AP18" i="1"/>
  <c r="AR18" i="1"/>
  <c r="AP19" i="1"/>
  <c r="AR19" i="1"/>
  <c r="AP20" i="1"/>
  <c r="AR20" i="1"/>
  <c r="AP21" i="1"/>
  <c r="AR21" i="1"/>
  <c r="AP22" i="1"/>
  <c r="AR22" i="1"/>
  <c r="AP23" i="1"/>
  <c r="AR23" i="1"/>
  <c r="AP24" i="1"/>
  <c r="AR24" i="1"/>
  <c r="AP25" i="1"/>
  <c r="AR25" i="1"/>
  <c r="AP26" i="1"/>
  <c r="AR26" i="1"/>
  <c r="AP27" i="1"/>
  <c r="AR27" i="1"/>
  <c r="AP16" i="1"/>
  <c r="AR16" i="1"/>
  <c r="AP10" i="1"/>
  <c r="AR10" i="1"/>
  <c r="AP11" i="1"/>
  <c r="AR11" i="1"/>
  <c r="AP12" i="1"/>
  <c r="AR12" i="1"/>
  <c r="AP13" i="1"/>
  <c r="AR13" i="1"/>
  <c r="AP14" i="1"/>
  <c r="AR14" i="1"/>
  <c r="BP10" i="1"/>
  <c r="BP11" i="1"/>
  <c r="BP12" i="1"/>
  <c r="BP13" i="1"/>
  <c r="BP14" i="1"/>
  <c r="BM15" i="1"/>
  <c r="BN15" i="1"/>
  <c r="BO15" i="1"/>
  <c r="BP15" i="1"/>
  <c r="BP16" i="1"/>
  <c r="BP17" i="1"/>
  <c r="BP18" i="1"/>
  <c r="BP19" i="1"/>
  <c r="BP20" i="1"/>
  <c r="BP21" i="1"/>
  <c r="BP22" i="1"/>
  <c r="BP23" i="1"/>
  <c r="BP24" i="1"/>
  <c r="BP25" i="1"/>
  <c r="BP26" i="1"/>
  <c r="BP27" i="1"/>
  <c r="BM28" i="1"/>
  <c r="BN28" i="1"/>
  <c r="BO28" i="1"/>
  <c r="BP28" i="1"/>
  <c r="BP29" i="1"/>
  <c r="BP30" i="1"/>
  <c r="BP31" i="1"/>
  <c r="BP32" i="1"/>
  <c r="BP33" i="1"/>
  <c r="BP34" i="1"/>
  <c r="BP35" i="1"/>
  <c r="BP36" i="1"/>
  <c r="BM37" i="1"/>
  <c r="BN37" i="1"/>
  <c r="BO37" i="1"/>
  <c r="BP37" i="1"/>
  <c r="BM38" i="1"/>
  <c r="BN38" i="1"/>
  <c r="BO38" i="1"/>
  <c r="BP38" i="1"/>
  <c r="BP39" i="1"/>
  <c r="BP40" i="1"/>
  <c r="BP41" i="1"/>
  <c r="BP42" i="1"/>
  <c r="BP43" i="1"/>
  <c r="BP44" i="1"/>
  <c r="BP45" i="1"/>
  <c r="BM46" i="1"/>
  <c r="BN46" i="1"/>
  <c r="BO46" i="1"/>
  <c r="BP46" i="1"/>
  <c r="BP47" i="1"/>
  <c r="BM48" i="1"/>
  <c r="BN48" i="1"/>
  <c r="BO48" i="1"/>
  <c r="BP48" i="1"/>
  <c r="BP49" i="1"/>
  <c r="BM50" i="1"/>
  <c r="BN50" i="1"/>
  <c r="BO50"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M9" i="1"/>
  <c r="BN9" i="1"/>
  <c r="AP9" i="1"/>
  <c r="AR9" i="1"/>
  <c r="BO9" i="1"/>
  <c r="BB9" i="1"/>
  <c r="BD9" i="1"/>
  <c r="AV9" i="1"/>
  <c r="AX9" i="1"/>
  <c r="BP9" i="1"/>
  <c r="AJ9" i="1"/>
  <c r="AL9" i="1"/>
  <c r="BB48" i="1"/>
  <c r="BD48" i="1"/>
  <c r="BA48" i="1"/>
  <c r="AU48" i="1"/>
  <c r="AO48" i="1"/>
  <c r="AJ48" i="1"/>
  <c r="AL48" i="1"/>
  <c r="AI48" i="1"/>
  <c r="BB38" i="1"/>
  <c r="BD38" i="1"/>
  <c r="BA38" i="1"/>
  <c r="AV38" i="1"/>
  <c r="AX38" i="1"/>
  <c r="AU38" i="1"/>
  <c r="AP38" i="1"/>
  <c r="AR38" i="1"/>
  <c r="AO38" i="1"/>
  <c r="AJ38" i="1"/>
  <c r="AL38" i="1"/>
  <c r="AI38" i="1"/>
  <c r="BB37" i="1"/>
  <c r="BD37" i="1"/>
  <c r="BA37" i="1"/>
  <c r="AV37" i="1"/>
  <c r="AX37" i="1"/>
  <c r="AU37" i="1"/>
  <c r="AP37" i="1"/>
  <c r="AR37" i="1"/>
  <c r="AO37" i="1"/>
  <c r="AJ37" i="1"/>
  <c r="AL37" i="1"/>
  <c r="AI37" i="1"/>
  <c r="BB28" i="1"/>
  <c r="BD28" i="1"/>
  <c r="BA28" i="1"/>
  <c r="AV28" i="1"/>
  <c r="AX28" i="1"/>
  <c r="AU28" i="1"/>
  <c r="AP28" i="1"/>
  <c r="AR28" i="1"/>
  <c r="AO28" i="1"/>
  <c r="AJ28" i="1"/>
  <c r="AL28" i="1"/>
  <c r="AI28" i="1"/>
  <c r="AI9" i="1"/>
  <c r="BB15" i="1"/>
  <c r="BD15" i="1"/>
  <c r="BA15" i="1"/>
  <c r="AV15" i="1"/>
  <c r="AX15" i="1"/>
  <c r="AU15" i="1"/>
  <c r="AP15" i="1"/>
  <c r="AR15" i="1"/>
  <c r="AO15" i="1"/>
  <c r="AJ15" i="1"/>
  <c r="AL15" i="1"/>
  <c r="AI15" i="1"/>
  <c r="AO19" i="1"/>
  <c r="AO17" i="1"/>
  <c r="AO16" i="1"/>
  <c r="AJ45" i="1"/>
  <c r="AL45" i="1"/>
  <c r="AJ39" i="1"/>
  <c r="AL39" i="1"/>
  <c r="AJ40" i="1"/>
  <c r="AL40" i="1"/>
  <c r="AJ41" i="1"/>
  <c r="AL41" i="1"/>
  <c r="AJ42" i="1"/>
  <c r="AL42" i="1"/>
  <c r="AJ43" i="1"/>
  <c r="AL43" i="1"/>
  <c r="AJ44" i="1"/>
  <c r="AL44" i="1"/>
  <c r="AJ36" i="1"/>
  <c r="AL36" i="1"/>
  <c r="AJ35" i="1"/>
  <c r="AL35" i="1"/>
  <c r="AJ34" i="1"/>
  <c r="AL34" i="1"/>
  <c r="F3" i="4"/>
  <c r="F4" i="4"/>
  <c r="F2" i="4"/>
  <c r="AJ13" i="1"/>
  <c r="AL13" i="1"/>
  <c r="AO14" i="1"/>
  <c r="AO12" i="1"/>
  <c r="AO13" i="1"/>
  <c r="AO10" i="1"/>
  <c r="AO11"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55" i="1"/>
  <c r="AO54" i="1"/>
  <c r="AO53" i="1"/>
  <c r="AO52" i="1"/>
  <c r="AP51" i="1"/>
  <c r="AO51" i="1"/>
  <c r="AO49" i="1"/>
  <c r="AO47" i="1"/>
  <c r="AO41" i="1"/>
  <c r="AO36" i="1"/>
  <c r="AO35" i="1"/>
  <c r="AO34" i="1"/>
  <c r="AO33" i="1"/>
  <c r="AO32" i="1"/>
  <c r="AO31" i="1"/>
  <c r="AO30" i="1"/>
  <c r="AO27" i="1"/>
  <c r="AO26" i="1"/>
  <c r="AO25" i="1"/>
  <c r="AO24" i="1"/>
  <c r="AO23" i="1"/>
  <c r="AO22" i="1"/>
  <c r="AO21" i="1"/>
  <c r="AO20" i="1"/>
  <c r="AO18" i="1"/>
  <c r="AO9" i="1"/>
  <c r="AJ17" i="1"/>
  <c r="AL17" i="1"/>
  <c r="AU9" i="1"/>
  <c r="AI60" i="1"/>
  <c r="AP39" i="1"/>
  <c r="AO39" i="1"/>
  <c r="AI39" i="1"/>
  <c r="T18" i="1"/>
  <c r="AJ16" i="1"/>
  <c r="AL16" i="1"/>
  <c r="AJ29" i="1"/>
  <c r="AL29" i="1"/>
  <c r="AJ10" i="1"/>
  <c r="AL10" i="1"/>
  <c r="AJ11" i="1"/>
  <c r="AL11" i="1"/>
  <c r="AJ12" i="1"/>
  <c r="AL12" i="1"/>
  <c r="AJ14" i="1"/>
  <c r="AL14" i="1"/>
  <c r="AJ18" i="1"/>
  <c r="AL18" i="1"/>
  <c r="AJ19" i="1"/>
  <c r="AL19" i="1"/>
  <c r="AJ20" i="1"/>
  <c r="AL20" i="1"/>
  <c r="AJ21" i="1"/>
  <c r="AL21" i="1"/>
  <c r="AJ22" i="1"/>
  <c r="AL22" i="1"/>
  <c r="AJ23" i="1"/>
  <c r="AL23" i="1"/>
  <c r="AJ24" i="1"/>
  <c r="AL24" i="1"/>
  <c r="AJ25" i="1"/>
  <c r="AL25" i="1"/>
  <c r="AJ26" i="1"/>
  <c r="AL26" i="1"/>
  <c r="AJ27" i="1"/>
  <c r="AL27" i="1"/>
  <c r="AJ30" i="1"/>
  <c r="AL30" i="1"/>
  <c r="AJ31" i="1"/>
  <c r="AL31" i="1"/>
  <c r="AJ32" i="1"/>
  <c r="AL32" i="1"/>
  <c r="AJ33" i="1"/>
  <c r="AL33"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AR50" i="1"/>
  <c r="BA9" i="1"/>
  <c r="AL50" i="1"/>
  <c r="AR83" i="1"/>
  <c r="AX83" i="1"/>
  <c r="AL83" i="1"/>
  <c r="BD83" i="1"/>
  <c r="BD50" i="1"/>
  <c r="AL46" i="1"/>
  <c r="AL84" i="1"/>
  <c r="AX50" i="1"/>
  <c r="AR46" i="1"/>
  <c r="AR84" i="1"/>
  <c r="BD46" i="1"/>
  <c r="BD84" i="1"/>
  <c r="AX46" i="1"/>
  <c r="AX84" i="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<sst xmlns="http://schemas.openxmlformats.org/spreadsheetml/2006/main" count="2261" uniqueCount="1010">
  <si>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</si>
  <si>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</si>
  <si>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</si>
  <si>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</si>
  <si>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</si>
  <si>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</si>
  <si>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</si>
  <si>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</si>
  <si>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</si>
  <si>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</si>
  <si>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</si>
  <si>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</si>
  <si>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</si>
  <si>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</si>
  <si>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</si>
  <si>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</si>
  <si>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</si>
  <si>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</si>
  <si>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</si>
  <si>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</si>
  <si>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</si>
  <si>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</si>
  <si>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</si>
  <si>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</si>
  <si>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</si>
  <si>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</si>
  <si>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</si>
  <si>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</si>
  <si>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</si>
  <si>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</si>
  <si>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</si>
  <si>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</si>
  <si>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</si>
  <si>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</si>
  <si>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</si>
  <si>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</si>
  <si>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</si>
  <si>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</si>
  <si>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</si>
  <si>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</si>
  <si>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</si>
  <si>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</si>
  <si>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</si>
  <si>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</si>
  <si>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</si>
  <si>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</si>
  <si>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</si>
  <si>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</si>
  <si>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</si>
  <si>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</si>
  <si>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</si>
  <si>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</si>
  <si>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</si>
  <si>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</si>
  <si>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</si>
  <si>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</si>
  <si>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</si>
  <si>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</si>
  <si>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</si>
  <si>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</si>
  <si>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</si>
  <si>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</si>
  <si>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</si>
  <si>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</si>
  <si>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</si>
  <si>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</si>
  <si>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</si>
  <si>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</si>
  <si>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</si>
  <si>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</si>
  <si>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</si>
  <si>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</si>
  <si>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</si>
  <si>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</si>
  <si>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</si>
  <si>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</si>
  <si>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</si>
  <si>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</si>
  <si>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</si>
  <si>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</si>
  <si>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</si>
  <si>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</si>
  <si>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</si>
  <si>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</si>
  <si>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</si>
  <si>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</si>
  <si>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</si>
  <si>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</si>
  <si>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</si>
  <si>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</si>
  <si>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</si>
  <si>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</si>
  <si>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</si>
  <si>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</si>
  <si>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</si>
  <si>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</si>
  <si>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</si>
  <si>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</si>
  <si>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</si>
  <si>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</si>
  <si>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</si>
  <si>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</si>
  <si>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</si>
  <si>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</si>
  <si>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</si>
  <si>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</si>
  <si>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</si>
  <si>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</si>
  <si>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</si>
  <si>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</si>
  <si>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</si>
  <si>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</si>
  <si>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</si>
  <si>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</si>
  <si>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</si>
  <si>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</si>
  <si>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</si>
  <si>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</si>
  <si>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</si>
  <si>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</si>
  <si>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</si>
  <si>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</si>
  <si>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</si>
  <si>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</si>
  <si>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</si>
  <si>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</si>
  <si>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</si>
  <si>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</si>
  <si>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</si>
  <si>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</si>
  <si>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</si>
  <si>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</si>
  <si>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</si>
  <si>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</si>
  <si>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</si>
  <si>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</si>
  <si>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</si>
  <si>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</si>
  <si>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</si>
  <si>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</si>
  <si>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</si>
  <si>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</si>
  <si>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</si>
  <si>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</si>
  <si>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</si>
  <si>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</si>
  <si>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</si>
  <si>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</si>
  <si>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</si>
  <si>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</si>
  <si>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</si>
  <si>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</si>
  <si>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</si>
  <si>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</si>
  <si>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</si>
  <si>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</si>
  <si>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</si>
  <si>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</si>
  <si>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</si>
  <si>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</si>
  <si>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</si>
  <si>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</si>
  <si>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</si>
  <si>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</si>
  <si>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</si>
  <si>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</si>
  <si>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</si>
  <si>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</si>
  <si>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</si>
  <si>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</si>
  <si>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</si>
  <si>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</si>
  <si>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</si>
  <si>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</si>
  <si>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</si>
  <si>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</si>
  <si>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</si>
  <si>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</si>
  <si>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</si>
  <si>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</si>
  <si>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</si>
  <si>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</si>
  <si>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</si>
  <si>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</si>
  <si>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</si>
  <si>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</si>
  <si>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</si>
  <si>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</si>
  <si>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</si>
  <si>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</si>
  <si>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</si>
  <si>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</si>
  <si>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</si>
  <si>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</si>
  <si>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</si>
  <si>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</si>
  <si>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</si>
  <si>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</si>
  <si>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</si>
  <si>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</si>
  <si>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</si>
  <si>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</si>
  <si>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</si>
  <si>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</si>
  <si>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</si>
  <si>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</si>
  <si>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</si>
  <si>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</si>
  <si>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</si>
  <si>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</si>
  <si>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</si>
  <si>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</si>
  <si>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</si>
  <si>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</si>
  <si>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</si>
  <si>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</si>
  <si>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</si>
  <si>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</si>
  <si>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</si>
  <si>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</si>
  <si>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</si>
  <si>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</si>
  <si>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</si>
  <si>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</si>
  <si>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</si>
  <si>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</si>
  <si>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</si>
  <si>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</si>
  <si>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</si>
  <si>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</si>
  <si>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</si>
  <si>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</si>
  <si>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</si>
  <si>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</si>
  <si>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</si>
  <si>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</si>
  <si>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</si>
  <si>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</si>
  <si>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</si>
  <si>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</si>
  <si>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</si>
  <si>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</si>
  <si>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</si>
  <si>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</si>
  <si>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</si>
  <si>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</si>
  <si>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</si>
  <si>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</si>
  <si>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</si>
  <si>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</si>
  <si>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</si>
  <si>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</si>
  <si>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</si>
  <si>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</si>
  <si>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</si>
  <si>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</si>
  <si>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</si>
  <si>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</si>
  <si>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</si>
  <si>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</si>
  <si>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</si>
  <si>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</si>
  <si>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</si>
  <si>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</si>
  <si>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</si>
  <si>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</si>
  <si>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</si>
  <si>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</si>
  <si>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</si>
  <si>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</si>
  <si>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</si>
  <si>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</si>
  <si>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</si>
  <si>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</si>
  <si>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</si>
  <si>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</si>
  <si>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</si>
  <si>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</si>
  <si>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</si>
  <si>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</si>
  <si>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</si>
  <si>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</si>
  <si>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</si>
  <si>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</si>
  <si>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</si>
  <si>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</si>
  <si>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</si>
  <si>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</si>
  <si>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</si>
  <si>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</si>
  <si>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</si>
  <si>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</si>
  <si>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</si>
  <si>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</si>
  <si>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</si>
  <si>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</si>
  <si>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</si>
  <si>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</si>
  <si>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</si>
  <si>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</si>
  <si>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</si>
  <si>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</si>
  <si>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</si>
  <si>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</si>
  <si>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</si>
  <si>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</si>
  <si>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</si>
  <si>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</si>
  <si>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</si>
  <si>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</si>
  <si>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</si>
  <si>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</si>
  <si>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</si>
  <si>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</si>
  <si>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</si>
  <si>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</si>
  <si>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</si>
  <si>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</si>
  <si>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</si>
  <si>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</si>
  <si>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</si>
  <si>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</si>
  <si>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</si>
  <si>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</si>
  <si>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</si>
  <si>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</si>
  <si>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</si>
  <si>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</si>
  <si>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</si>
  <si>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</si>
  <si>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</si>
  <si>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</si>
  <si>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</si>
  <si>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</si>
  <si>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</si>
  <si>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</si>
  <si>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</si>
  <si>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</si>
  <si>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</si>
  <si>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</si>
  <si>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</si>
  <si>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</si>
  <si>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</si>
  <si>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</si>
  <si>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</si>
  <si>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</si>
  <si>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</si>
  <si>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</si>
  <si>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</si>
  <si>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</si>
  <si>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</si>
  <si>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</si>
  <si>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</si>
  <si>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</si>
  <si>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</si>
  <si>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</si>
  <si>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</si>
  <si>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</si>
  <si>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</si>
  <si>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</si>
  <si>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</si>
  <si>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</si>
  <si>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</si>
  <si>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</si>
  <si>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</si>
  <si>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</si>
  <si>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</si>
  <si>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</si>
  <si>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</si>
  <si>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</si>
  <si>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</si>
  <si>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</si>
  <si>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</si>
  <si>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</si>
  <si>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</si>
  <si>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</si>
  <si>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</si>
  <si>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</si>
  <si>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</si>
  <si>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</si>
  <si>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</si>
  <si>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</si>
  <si>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</si>
  <si>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</si>
  <si>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</si>
  <si>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</si>
  <si>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</si>
  <si>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</si>
  <si>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</si>
  <si>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</si>
  <si>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</si>
  <si>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</si>
  <si>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</si>
  <si>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</si>
  <si>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</si>
  <si>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</si>
  <si>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</si>
  <si>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</si>
  <si>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</si>
  <si>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</si>
  <si>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</si>
  <si>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</si>
  <si>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</si>
  <si>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</si>
  <si>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</si>
  <si>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</si>
  <si>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</si>
  <si>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</si>
  <si>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</si>
  <si>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</si>
  <si>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</si>
  <si>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</si>
  <si>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</si>
  <si>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</si>
  <si>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</si>
  <si>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</si>
  <si>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</si>
  <si>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</si>
  <si>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</si>
  <si>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</si>
  <si>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</si>
  <si>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</si>
  <si>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</si>
  <si>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</si>
  <si>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</si>
  <si>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</si>
  <si>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</si>
  <si>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</si>
  <si>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</si>
  <si>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</si>
  <si>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</si>
  <si>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</si>
  <si>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</si>
  <si>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</si>
  <si>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</si>
  <si>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</si>
  <si>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</si>
  <si>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</si>
  <si>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</si>
  <si>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</si>
  <si>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</si>
  <si>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</si>
  <si>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</si>
  <si>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</si>
  <si>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</si>
  <si>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</si>
  <si>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</si>
  <si>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</si>
  <si>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</si>
  <si>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</si>
  <si>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</si>
  <si>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</si>
  <si>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</si>
  <si>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</si>
  <si>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</si>
  <si>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</si>
  <si>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</si>
  <si>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</si>
  <si>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</si>
  <si>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</si>
  <si>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</si>
  <si>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</si>
  <si>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</si>
  <si>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</si>
  <si>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</si>
  <si>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</si>
  <si>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</si>
  <si>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</si>
  <si>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</si>
  <si>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</si>
  <si>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</si>
  <si>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</si>
  <si>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</si>
  <si>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</si>
  <si>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</si>
  <si>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</si>
  <si>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</si>
  <si>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</si>
  <si>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</si>
  <si>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</si>
  <si>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</si>
  <si>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</si>
  <si>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</si>
  <si>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</si>
  <si>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</si>
  <si>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</si>
  <si>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</si>
  <si>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</si>
  <si>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</si>
  <si>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</si>
  <si>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</si>
  <si>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</si>
  <si>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</si>
  <si>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</si>
  <si>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</si>
  <si>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</si>
  <si>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</si>
  <si>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</si>
  <si>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</si>
  <si>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</si>
  <si>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</si>
  <si>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</si>
  <si>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</si>
  <si>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</si>
  <si>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</si>
  <si>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</si>
  <si>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</si>
  <si>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</si>
  <si>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</si>
  <si>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</si>
  <si>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</si>
  <si>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</si>
  <si>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</si>
  <si>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</si>
  <si>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</si>
  <si>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</si>
  <si>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</si>
  <si>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</si>
  <si>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</si>
  <si>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</si>
  <si>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</si>
  <si>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</si>
  <si>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</si>
  <si>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</si>
  <si>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</si>
  <si>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</si>
  <si>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</si>
  <si>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</si>
  <si>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</si>
  <si>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</si>
  <si>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</si>
  <si>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</si>
  <si>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</si>
  <si>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</si>
  <si>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</si>
  <si>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</si>
  <si>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</si>
  <si>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</si>
  <si>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</si>
  <si>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</si>
  <si>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</si>
  <si>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</si>
  <si>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</si>
  <si>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</si>
  <si>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</si>
  <si>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</si>
  <si>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</si>
  <si>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</si>
  <si>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</si>
  <si>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</si>
  <si>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</si>
  <si>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</si>
  <si>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</si>
  <si>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</si>
  <si>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</si>
  <si>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</si>
  <si>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</si>
  <si>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</si>
  <si>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</si>
  <si>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</si>
  <si>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</si>
  <si>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</si>
  <si>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</si>
  <si>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</si>
  <si>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</si>
  <si>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</si>
  <si>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</si>
  <si>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</si>
  <si>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</si>
  <si>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</si>
  <si>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</si>
  <si>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</si>
  <si>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</si>
  <si>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</si>
  <si>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</si>
  <si>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</si>
  <si>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</si>
  <si>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</si>
  <si>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</si>
  <si>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</si>
  <si>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</si>
  <si>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</si>
  <si>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</si>
  <si>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</si>
  <si>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</si>
  <si>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</si>
  <si>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</si>
  <si>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</si>
  <si>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</si>
  <si>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</si>
  <si>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</si>
  <si>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</si>
  <si>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</si>
  <si>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</si>
  <si>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</si>
  <si>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</si>
  <si>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</si>
  <si>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</si>
  <si>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</si>
  <si>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</si>
  <si>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</si>
  <si>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</si>
  <si>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</si>
  <si>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</si>
  <si>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</si>
  <si>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</si>
  <si>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</si>
  <si>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</si>
  <si>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</si>
  <si>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</si>
  <si>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</si>
  <si>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</si>
  <si>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</si>
  <si>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</si>
  <si>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</si>
  <si>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</si>
  <si>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</si>
  <si>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</si>
  <si>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</si>
  <si>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</si>
  <si>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</si>
  <si>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</si>
  <si>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</si>
  <si>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</si>
  <si>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</si>
  <si>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</si>
  <si>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</si>
  <si>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</si>
  <si>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</si>
  <si>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</si>
  <si>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</si>
  <si>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</si>
  <si>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</si>
  <si>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</si>
  <si>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</si>
  <si>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</si>
  <si>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</si>
  <si>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</si>
  <si>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</si>
  <si>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</si>
  <si>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</si>
  <si>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</si>
  <si>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</si>
  <si>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</si>
  <si>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</si>
  <si>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</si>
  <si>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</si>
  <si>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</si>
  <si>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</si>
  <si>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</si>
  <si>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</si>
  <si>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</si>
  <si>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</si>
  <si>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</si>
  <si>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</si>
  <si>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</si>
  <si>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</si>
  <si>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</si>
  <si>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</si>
  <si>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</si>
  <si>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</si>
  <si>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</si>
  <si>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</si>
  <si>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</si>
  <si>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</si>
  <si>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</si>
  <si>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</si>
  <si>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</si>
  <si>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</si>
  <si>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</si>
  <si>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</si>
  <si>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</si>
  <si>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</si>
  <si>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</si>
  <si>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</si>
  <si>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</si>
  <si>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</si>
  <si>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</si>
  <si>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</si>
  <si>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</si>
  <si>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</si>
  <si>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</si>
  <si>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</si>
  <si>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</si>
  <si>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</si>
  <si>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</si>
  <si>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</si>
  <si>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</si>
  <si>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</si>
  <si>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</si>
  <si>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</si>
  <si>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</si>
  <si>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AVANCE OBJETIVO ESTRATÉGICO No. 3 (CUARTO TRIMESTRE 2020):</t>
  </si>
  <si>
    <t>AVANCE OBJETIVO ESTRATÉGICO No. 3 (TERCER TRIMESTRE 2020):</t>
  </si>
  <si>
    <t>AVANCE OBJETIVO ESTRATÉGICO No. 3 (SEGUNDO TRIMESTRE TRIMESTRE 2020):</t>
  </si>
  <si>
    <t>AVANCE PLAN ESTRATÉGICO 2020-2021 (PRIMER TRIMESTRE 2020)</t>
  </si>
  <si>
    <t>AVANCE PLAN ESTRATÉGICO 2020-2021 (CUARTO TRIMESTRE 2020)</t>
  </si>
  <si>
    <t>AVANCE PLAN ESTRATÉGICO 2020-2021 (TERCER TRIMESTRE 2020)</t>
  </si>
  <si>
    <t>AVANCE PLAN ESTRATÉGICO 2020-2021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</si>
  <si>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</si>
  <si>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</si>
  <si>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</si>
  <si>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</si>
  <si>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</si>
  <si>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</si>
  <si>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</si>
  <si>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</si>
  <si>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</si>
  <si>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</si>
  <si>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</si>
  <si>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</si>
  <si>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</si>
  <si>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</si>
  <si>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</si>
  <si>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</si>
  <si>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</si>
  <si>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</si>
  <si>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</si>
  <si>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</si>
  <si>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</si>
  <si>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</si>
  <si>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</si>
  <si>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</si>
  <si>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</si>
  <si>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</si>
  <si>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</si>
  <si>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</si>
  <si>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</si>
  <si>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</si>
  <si>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</si>
  <si>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</si>
  <si>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</si>
  <si>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</si>
  <si>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</si>
  <si>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</si>
  <si>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</si>
  <si>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</si>
  <si>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</si>
  <si>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</si>
  <si>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</si>
  <si>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</si>
  <si>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</si>
  <si>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</si>
  <si>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</si>
  <si>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</si>
  <si>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</si>
  <si>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</si>
  <si>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</si>
  <si>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</si>
  <si>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</si>
  <si>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</si>
  <si>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</si>
  <si>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</si>
  <si>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</si>
  <si>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</si>
  <si>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</si>
  <si>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</si>
  <si>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</si>
  <si>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</si>
  <si>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</si>
  <si>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</si>
  <si>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</si>
  <si>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(1) 100%
</t>
  </si>
  <si>
    <t xml:space="preserve">(7) 100%
</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</si>
  <si>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</si>
  <si>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</si>
  <si>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(10) 100%
</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</si>
  <si>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</si>
  <si>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</si>
  <si>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</si>
  <si>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</si>
  <si>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</si>
  <si>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</si>
  <si>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</si>
  <si>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</si>
  <si>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</si>
  <si>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</si>
  <si>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</si>
  <si>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</si>
  <si>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</si>
  <si>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</si>
  <si>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(67) 100%
Aquí se debe colocar el número total de los procesos de responsabilidad fiscal que han sido tramitados durante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</si>
  <si>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</si>
  <si>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</si>
  <si>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</si>
  <si>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</si>
  <si>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</si>
  <si>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</si>
  <si>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</si>
  <si>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</si>
  <si>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</si>
  <si>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</si>
  <si>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</si>
  <si>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</si>
  <si>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</si>
  <si>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</si>
  <si>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</si>
  <si>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</si>
  <si>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</si>
  <si>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</si>
  <si>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</si>
  <si>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</si>
  <si>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</si>
  <si>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</si>
  <si>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</si>
  <si>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</si>
  <si>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</si>
  <si>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</si>
  <si>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</si>
  <si>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</si>
  <si>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</si>
  <si>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</si>
  <si>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</si>
  <si>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</si>
  <si>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</si>
  <si>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</si>
  <si>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</si>
  <si>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</si>
  <si>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</si>
  <si>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</si>
  <si>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</si>
  <si>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</si>
  <si>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</si>
  <si>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</si>
  <si>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</si>
  <si>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</si>
  <si>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</si>
  <si>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(26) 100%
Aquí se debe colocar el número total de actividades programadas en el Plan de Bienestar Social - PBS para el Bienio 2020-2021</t>
  </si>
  <si>
    <t>(17) 100%
Aquí se debe colocar el número total de actividades programadas en el Plan de Bienestar Social - PBS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</si>
  <si>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</si>
  <si>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</si>
  <si>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</si>
  <si>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</si>
  <si>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</si>
  <si>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</si>
  <si>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</si>
  <si>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</si>
  <si>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</si>
  <si>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</si>
  <si>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</si>
  <si>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</si>
  <si>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</si>
  <si>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</si>
  <si>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</si>
  <si>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</si>
  <si>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</si>
  <si>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Agosto</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</si>
  <si>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</si>
  <si>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</si>
  <si>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</si>
  <si>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</si>
  <si>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</si>
  <si>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</si>
  <si>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</si>
  <si>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</si>
  <si>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</si>
  <si>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</si>
  <si>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</si>
  <si>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</si>
  <si>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</si>
  <si>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</si>
  <si>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</si>
  <si>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</si>
  <si>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</si>
  <si>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</si>
  <si>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</si>
  <si>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</si>
  <si>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</si>
  <si>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Aquí se debe colocar el Valor Programado del Plan Anual de Adquisiciones - PAA para la Vigencia 2021 
( $827.312.095)</t>
  </si>
  <si>
    <t>Aquí se debe colocar el Valor Programado del Plan Anual de Adquisiciones - PAA para el Bienio 2020-2021  
($3.766.734.129)</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</si>
  <si>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</si>
  <si>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</si>
  <si>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</si>
  <si>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</si>
  <si>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</si>
  <si>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</si>
  <si>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</si>
  <si>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</si>
  <si>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</si>
  <si>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</si>
  <si>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</si>
  <si>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</si>
  <si>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</si>
  <si>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</si>
  <si>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</si>
  <si>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</si>
  <si>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</si>
  <si>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</si>
  <si>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</si>
  <si>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</si>
  <si>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</si>
  <si>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</si>
  <si>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</si>
  <si>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</si>
  <si>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r>
      <t xml:space="preserve">Del presupuesto total asignado para la vigencia  2021 se ejecutó el </t>
    </r>
    <r>
      <rPr>
        <b/>
        <sz val="11"/>
        <rFont val="Calibri"/>
        <family val="2"/>
        <scheme val="minor"/>
      </rPr>
      <t>30</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</si>
  <si>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Se recaudo el 25% de acuerdo a la meta programada para el trimestre</t>
  </si>
  <si>
    <t>En el primer trimestre se comprometio el 30% de lo recaudado, debido a la suscripcion de contratos que se ejecutaran durante toda la vigencia, los cuales fueron registrados en el primer trimestre de año.</t>
  </si>
  <si>
    <r>
      <t xml:space="preserve">En el primer trimestre se obligaron el </t>
    </r>
    <r>
      <rPr>
        <b/>
        <sz val="11"/>
        <rFont val="Calibri"/>
        <family val="2"/>
        <scheme val="minor"/>
      </rPr>
      <t>18,%</t>
    </r>
    <r>
      <rPr>
        <sz val="11"/>
        <rFont val="Calibri"/>
        <family val="2"/>
        <scheme val="minor"/>
      </rPr>
      <t xml:space="preserve"> debido a que los comprimisos se obigaran a medida que los contratos se ejecuten durante toda la vigencia.</t>
    </r>
  </si>
  <si>
    <r>
      <t xml:space="preserve">En el primer trimestre se pagó el </t>
    </r>
    <r>
      <rPr>
        <b/>
        <sz val="11"/>
        <rFont val="Calibri"/>
        <family val="2"/>
        <scheme val="minor"/>
      </rPr>
      <t>18,%</t>
    </r>
    <r>
      <rPr>
        <sz val="11"/>
        <rFont val="Calibri"/>
        <family val="2"/>
        <scheme val="minor"/>
      </rPr>
      <t xml:space="preserve"> debido a que las obligaciones se pagaran a medida que los contratos se ejecuten durante toda la vigencia.</t>
    </r>
  </si>
  <si>
    <r>
      <t xml:space="preserve">En el primer trimestre se comprometio el </t>
    </r>
    <r>
      <rPr>
        <b/>
        <sz val="11"/>
        <rFont val="Calibri"/>
        <family val="2"/>
        <scheme val="minor"/>
      </rPr>
      <t>30% de los compromisos</t>
    </r>
    <r>
      <rPr>
        <sz val="11"/>
        <rFont val="Calibri"/>
        <family val="2"/>
        <scheme val="minor"/>
      </rPr>
      <t xml:space="preserve"> debido a la suscripcion de contratos que se ejecutaran durante toda la vigencia, los cuales fueron registrados en el primer trimestre de año.</t>
    </r>
  </si>
  <si>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</si>
  <si>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</si>
  <si>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</si>
  <si>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</si>
  <si>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</si>
  <si>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</si>
  <si>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</si>
  <si>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</si>
  <si>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</si>
  <si>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</si>
  <si>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</si>
  <si>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</si>
  <si>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</si>
  <si>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</si>
  <si>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</si>
  <si>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</si>
  <si>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</si>
  <si>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</si>
  <si>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</si>
  <si>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Dentro de la vigencia no se ha producido caducidad en proceso alguno</t>
  </si>
  <si>
    <t>Del total de procesos tramitados durante la vigencia no ha sido decretada prescripción en ningún proceso.</t>
  </si>
  <si>
    <t>Como quiera que  no se han  archivado por caducidad de la acción fiscal, en los procesos tramitados durante la vigencia no aplica señalar valor de los mismos.</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</si>
  <si>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</si>
  <si>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</si>
  <si>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</si>
  <si>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Los fallos proferidos en el trimestre fueron 4 con responsabilidad y uno sin responsabilidad fiscal.</t>
  </si>
  <si>
    <t>En el trimestre fue proferido un fallo sin responsabilidad fiscal</t>
  </si>
  <si>
    <t>Corresponde al valor de los Fallos proferidos durante el trimestre.</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</si>
  <si>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</si>
  <si>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</si>
  <si>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</si>
  <si>
    <t>(11) 100%</t>
  </si>
  <si>
    <t xml:space="preserve">Durante este trimestre de las diez (10) actividades programadas en el Plan de Participación Ciudadana de la vigencia, fue realizado una (1) que es: 1 realizar informe de rendición de cuentas vigencia 2020. </t>
  </si>
  <si>
    <t>en este trimestre se recepcionaron y se tramitaron seis (6) denuncias</t>
  </si>
  <si>
    <t>A la fecha se han ejecutado en un 100%  once (11) actividades del Plan, seis (6) en el trimestre anterior y cinco (5) en el segundo trimestre, las demas tinen fecha de elaboración en los proximos trimestres.</t>
  </si>
  <si>
    <t>El Manual de Calidad fue actualizado y aprobado mediante Resolución No. 144 del mes de junio de 2021</t>
  </si>
  <si>
    <t xml:space="preserve">para este trimestre no se realizaron procesos de contratacion </t>
  </si>
  <si>
    <t xml:space="preserve">Para este trimestre no se realizaron procesos de contratacion </t>
  </si>
  <si>
    <t xml:space="preserve">A la fecha de corte  se han culminado los cinco (05) Procesos Auditores programados para este corte de los nueve (09) de los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En Proceso se encuentran:                                                                                                                    Auditoria de Cumplimiento a contratos Gobernación Vigencia 2020.
 Auditoria de cumplimiento a contrato de alumbrado público Gobernación-EMDESAI.                                                                                                                                                                   Pendientes se encuentran:                                          Auditoria de Cumplimiento a Fondos de Servicios Educativos- FSE.                                                                        Auditiria de Cumplimiento a Inversion Municipio de Providencia y Santa Catalina Islas- Huracan IOTA.
</t>
  </si>
  <si>
    <t xml:space="preserve">En las dos entidades en las que habian suscritos plan de mejoramiento, se realizo la respetiva evaluacion en las auditorias realizadas a corte del presente informe con los siguientes resultados:                                                                                             Auditoria Financiera y de gestión Gobernación, Cocepto sobre la evaluación del Plan de Mejoramiento: Inefectivo con Calificación 31,25.                                                 Auditoria financiera y de Gestion con aplicación de Anexo AF-11- Revision de cuenta e Informes: Efectivo con calificación 100.      </t>
  </si>
  <si>
    <t>A la fecha de corte no se ha culminado ningun Proceso Auditor de los Programados en el Plan de Vigilancia y Control Fiscal Territorrial -PVCFT 2021. a los puntos de control.</t>
  </si>
  <si>
    <t>A la fecha de corte  se han culminado los  dos Proceso Auditor de los Programados en el Plan de Vigilancia y Control Fiscal Territorrial -PVCFT 2021 de los dos sujetos que manejan recursos del componente ambiental.</t>
  </si>
  <si>
    <t>A la fecha de corte  se han culminado los  dos Proceso Auditor de los Programados en el Plan de Vigilancia y Control Fiscal Territorrial -PVCFT 2021 de los dos sujetos que manejan recursos del componente ambiental. Evalundo en la AF Y Gestion a la gobernacion Proyectos ambientales avaluados en 15,054,743,645.</t>
  </si>
  <si>
    <t xml:space="preserve">De las actividades programadas en el Plan de Comuncaciones a corte de este trimestre se realizó en un 100% la siguiente actividade: 1. Socializar a traves de los correos Institucionales de los funcionarios el Plan de Acción de Comunicaciones </t>
  </si>
  <si>
    <t>Para el trimestre la entidad fue vinculada en dos demandas, las culaes fueron tramitadas de manera oportuna</t>
  </si>
  <si>
    <t xml:space="preserve">No se emitieron fallos en el trimestre </t>
  </si>
  <si>
    <t>En el segundo trimestre: 1. se realizó la revisión y actualización del catalogo de la infraestructura tecnologica, y 2. la actualizacion del sistema web de PQRDS,</t>
  </si>
  <si>
    <t>Durante el segundo tirmestre se realizó la revisión de los riesgos de seguridad y privacidad de la información para su actualización.</t>
  </si>
  <si>
    <t>Durante el segundo tirmestre: 1. se elaboró el inventario de activos de seguridad y 2. se documentaron politicas especificas de seguridad de la información y privacidad de la información.</t>
  </si>
  <si>
    <t xml:space="preserve">De las proyectos/actividades programadas se desarrollaron:  1. Fortalecer la transparencia y acceso a la información pública y generar espacios de comunicación y participación ciudadana y 2, la actualización del sitio web.
</t>
  </si>
  <si>
    <t>Se ejecutó el 25%, en la elaboraron los Estados Financieros de correspondiente a los meses de marzo, abril y mayo del 2021, se informa adicionalmente que durante este trimestre tambien se elaboraron los estados financieros de los meses de enero y febrero del 2021, rezagados del trimestre anterior.</t>
  </si>
  <si>
    <t>Se cumplió con el reporte del primer trimestre del 2021 al CHIP, de acuerdo al cronograma establecido por la CGN,  A partir de la presente vigencia el reporte se hará directamente al portal CHIP de la CGN, de conformidad con lo establecido en la Resolucion 194 de2020 de la CGN</t>
  </si>
  <si>
    <t>Se ejecutó el 25%, la publicacion de los Estados Financieros de correspondiente a los meses de marzo, abril y mayo del 2021, se informa adicionalmente que durante este trimestre tambien se publicaron los estados financieros de los meses de enero y febrero del 2021, rezagados del trimestre anterior.</t>
  </si>
  <si>
    <t>Se recaudo el 25% (1.077.703.163) de acuerdo a la meta programada para el trimestre</t>
  </si>
  <si>
    <r>
      <t xml:space="preserve">En el segundo trimestre se obligaron el </t>
    </r>
    <r>
      <rPr>
        <b/>
        <sz val="11"/>
        <rFont val="Calibri"/>
        <family val="2"/>
        <scheme val="minor"/>
      </rPr>
      <t>23%</t>
    </r>
    <r>
      <rPr>
        <sz val="11"/>
        <rFont val="Calibri"/>
        <family val="2"/>
        <scheme val="minor"/>
      </rPr>
      <t xml:space="preserve"> (999.720.163) debido a que los comprimisos se obigaran a medida que los contratos se ejecuten durante toda la vigencia.</t>
    </r>
  </si>
  <si>
    <r>
      <t>En el segundo trimestre se pagó el 23</t>
    </r>
    <r>
      <rPr>
        <b/>
        <sz val="11"/>
        <rFont val="Calibri"/>
        <family val="2"/>
        <scheme val="minor"/>
      </rPr>
      <t>%</t>
    </r>
    <r>
      <rPr>
        <sz val="11"/>
        <rFont val="Calibri"/>
        <family val="2"/>
        <scheme val="minor"/>
      </rPr>
      <t xml:space="preserve"> (999.720.163) debido a que las obligaciones se pagaran a medida que los contratos se ejecuten durante toda la vigencia</t>
    </r>
  </si>
  <si>
    <t>(8) 100%
Aquí se debe colocar el número total de actividades programadas en el Plan Institucional - PIC para la Vigencia 2021</t>
  </si>
  <si>
    <t>(17) 100%
Aquí se debe colocar el número total de actividades programadas en el Plan Institucional - PIC para el Bienio 2020-2021</t>
  </si>
  <si>
    <t>Las Actividades del PIC se programaran a partir del segundo semestre</t>
  </si>
  <si>
    <t>Se ejecutó el 12% del total de la actividades programas para la vigencia, dentro de las cuales se encuentran celebracion del dia del niño y celebracion del dia del Servidor Publico</t>
  </si>
  <si>
    <t>Actividades pendientes por realizar a partir del segundo semestre</t>
  </si>
  <si>
    <t>No se ejecutaron actividades en el trimestre.</t>
  </si>
  <si>
    <t>Han sido evaluados a en los procesos auditores desarollados y traves de Tramite especial a denuncias en proceso auditoren el segundo trimestre 75 contratos por valor de $9.500.319.624. a la fecha de corte serian 123 contratos por valor de $ 18.064.399.663</t>
  </si>
  <si>
    <t>El Plan Anual de Auditorías Interna vigencia 2021, fue elaborado, socializado y aprobado mediante Resolución No. 018 del 27 de enero de 2021, previa aprobación por parte del Comité Institucional de Coordinación de Control Interno en reunión de fecha 18 de enero de 2021.  Así mismo en reunión de fecha 17 de junio de 2021, fue aprobada su modificación por parte de dicho Comité.</t>
  </si>
  <si>
    <t>En reunión de fecha 17 de junio de 2021, del Comité Institucional de Coordinación de Control Interno, se aprobó modificación del Plan Anual de Auditorías Internas de la Oficina de Control Interno, en el cual quedó definido la ejecución de  4 auditorías a ser realizadas en la vigencia 2021.  De acuerdo con lo programado durante el trimestre objeto de evaluación, se comunicó  el día 30 de abril de 2021, el informe definitivo de la auditoría realizada al  proceso de Adquisición de Bienes y Servicios.</t>
  </si>
  <si>
    <t>De acuerdo con Plan Anual de Auditorías Internas,  se tiene programado la realización de las  auditorias internas de calidad para el mes de agosto de 2021.</t>
  </si>
  <si>
    <t>El informe correspondiente fue elaborado y reportado en el primer trimestre de 2021.</t>
  </si>
  <si>
    <t>De acuerdo con lo definido en el Plan Anual de Auditorías Internas de la Oficina de Control Interno, el informe correspondiente al primer semestre de 2021, se tiene programado su elaboración en el tercer trimestre de la presente vigencia.</t>
  </si>
  <si>
    <t>En cumplimiento a lo señalado en el normativa vigente,  se elaboró el informe correspondiente al cuatrimestre comprendido desde el 01 de enero al 30 de abril de 2021, el mismo fue remitido al Contralor Departamental e igualmente se encuentra publicado en la página web de la Entidad.</t>
  </si>
  <si>
    <t>Durante el trimestre se radicaron 14 derechos de peticion los cuales fueron resueltos oportunamente, para el semestre se llevan resuletos oportunamente 24</t>
  </si>
  <si>
    <t>Del presupuesto total asignado para la vigencia  2021 se ejecutó el 19% correspondiente a (835.664.742) en el segundo trimestre, para el semestre se tiene una ejecucion del 49%.</t>
  </si>
  <si>
    <r>
      <t>En el segundo trimestre se comprometio el 19</t>
    </r>
    <r>
      <rPr>
        <b/>
        <sz val="11"/>
        <rFont val="Calibri"/>
        <family val="2"/>
        <scheme val="minor"/>
      </rPr>
      <t>% (835.664.742) de los compromisos</t>
    </r>
    <r>
      <rPr>
        <sz val="11"/>
        <rFont val="Calibri"/>
        <family val="2"/>
        <scheme val="minor"/>
      </rPr>
      <t xml:space="preserve"> debido a la suscripcion de contratos que se ejecutaran durante toda la vigencia, los cuales fueron registrados en el segundo trimestre de año.</t>
    </r>
  </si>
  <si>
    <t>En el segundo trimestre se comprometio el 19% (835.664.742) de lo recaudado, debido a la suscripcion de contratos que se ejecutaran durante toda la vigencia, los cuales fueron registrados en el segundo trimestre de año.</t>
  </si>
  <si>
    <t xml:space="preserve">Durante el segundo trimestre se realizaron las siguentes actividades SST: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y las siguientes actividades de Bienestar Social: 8. Celebracion del dia del niño,  
9. Celebracion del dia del Servidor Publico
</t>
  </si>
  <si>
    <t xml:space="preserve">Durante el trimestre se realizaron las actividades correspondientes a: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t>
  </si>
  <si>
    <t>Durante el segundo trimestre se desarrollos (1) actividade de Promoción de la Participación Ciudadana de Obligación Legal ,  se suscribió convenio Interadministrativo de Cooperación No. 003-2021 para el fortalecimiento de la vigilancia fiscal entre la Contraloría General del Departamento Archipiélago de San Andrés, Providencia y Santa Cartalina y la Contraloría General de Antioquia.</t>
  </si>
  <si>
    <t xml:space="preserve">A la fecha de corte  se han culminado los Procesos Auditores a los cinco (5) sujetos de control: 1. Auditoría Financiera y de Gestión a la Gobernación Departamento Archipiélago de San Andrés, Providencia y Santa Catalina, 2.Auditoría financiera y de Gestión revisión de cuenta e informes a la Alcaldía Municipio de Providencia y Santa Catalina. 3. Auditoría financiera y de Gestión revisión de cuenta e informes al Concejo Municipal de Providencia y Santa Catalina Vig. 2019 y 2020. 4. Auditoría financiera y de Gestión revisión de cuenta e informes a la Asamblea Departamental de San Andrés, Providencia y Santa Catalina, 5.  Auditoría financiera y de Gestión pronunciamiento revisión de cuenta e informes a la Empresa Aguas de San Andrés S.A., E.S.P.      </t>
  </si>
  <si>
    <t xml:space="preserve">A la fecha solo dos (02) de las cinco (05) enidades auditadas tienen el concepto sobre el cotrol de fiscal interno, en su informes y son:      Gobernación Departamento Archipiélago de San Andrés, Providencia y Santa Catalina, con deficiencias, calificacion 1.6.  Alcaldía Municipio de Providencia y Santa Catalina, Eficiente con calificaión 0.9.
 </t>
  </si>
  <si>
    <t xml:space="preserve">A la fecha se ha realizado pronunciamiento sobre cinco (05) de las cuentas presentadas por las enidades sujetas a control fiscal, Es de anotar que solo catorce (14) entidades presentaron las cuentas en la plataforma SIA- Sistema de rendicion Electronica de Cuentas. Dos de ellas no hicieron la respectiva rendicion, Concejo y Personeria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t>
  </si>
  <si>
    <t>Han sido evaluados a en los procesos auditores desarollados y traves de Tramite especial a denuncias en proceso auditoren el segundo trimestre 75 contratos por valor de $9.500.319.624. para un total de 123 contratos en el semestre</t>
  </si>
  <si>
    <t>Dentro del trimestre no fueron recibidas solicitudes para dar inicio a procesos sancionatorios.</t>
  </si>
  <si>
    <t xml:space="preserve">Este indicador no aplica, toda vez que no se ha producido archivo por caducidad de alguno de los 4 procesos que se tramitan </t>
  </si>
  <si>
    <t>Dentro del trimestre no se presentó riesgo de prescripción</t>
  </si>
  <si>
    <t>Dentro del trimestre, no fue detectado proceso con riesgo de prescripción</t>
  </si>
  <si>
    <t>No han sido  proferidos Fallos dentro del trimestre</t>
  </si>
  <si>
    <t>En el trimestre no fue proferido fallo sin responsabilidad fiscal.</t>
  </si>
  <si>
    <t>Durante el trimestre no fueron proferidos fallos en los procesos de responsabilidad fiscal.</t>
  </si>
  <si>
    <t>Durante el trimestre hubo un recaudo por valor de trescientos sesenta y siete millones noventa y un mil, cuatrocientos cincuenta pesos, ($367091450) m/cte.</t>
  </si>
  <si>
    <t>Durante el trimestre, no hay medidas cautelares decretadas en los procesos de Responsabilidad fiscal, se continúa con la busqueda trimestral de bienes</t>
  </si>
  <si>
    <t>Dentro del trimestre fueron tramitados 4 procesos administrativos sancionatorios, de los cuales no se ha proferido ningun archivo</t>
  </si>
  <si>
    <t xml:space="preserve">Durante la vigencia, no se ha producido la caducidad de ninguno de los 104 procesos adelantados.
</t>
  </si>
  <si>
    <t>(46) 100%
Aquí se debe colocar el número total de hallazgos fiscales recibidos en la Vigencia 2021</t>
  </si>
  <si>
    <t>(99) 100%
Aquí se debe colocar el número total de hallazgos fiscales recibidos en la vigencia para el Bienio 2020-2021</t>
  </si>
  <si>
    <t>Durante el segundo trimestre no han sido proferidas resoluciones sancionatorias en los 4  procesos que aún continuán en trámite, toda vez que los otros 6 fueron archivados sin responsabilidad.</t>
  </si>
  <si>
    <t xml:space="preserve">Durante el segundo trimestre fueron tramitados 4 procesos, en los que ninguno presenta  riesgo de caducidad.  </t>
  </si>
  <si>
    <t xml:space="preserve">Durante el segundo trimestre fueron recibidos 5 hallazgos, de los cuales a uno (1) se le dio apertura de proceso de responsabilidad fiscal;  en la última semana del trimestre fueron recibidos 4 hallazgos fiscales los cuales están en estudio de análisis de antecedentes, por parte del Jefe de la dependencia. </t>
  </si>
  <si>
    <t xml:space="preserve">Durante el segundo trimestre fueron cerrados las 35 indagaciones preliminares adelantadas, siendo aperturados a proceso de Responsabilidad fiscal. </t>
  </si>
  <si>
    <t>Dentro del segundo trimestre, fueron tramitados 104 procesos en los que no se decretó prescripción alguna.</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</si>
  <si>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</si>
  <si>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</si>
  <si>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</si>
  <si>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</si>
  <si>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</si>
  <si>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para el Bienio 2020-2021</t>
  </si>
  <si>
    <t>($27.516.981.626) 100%
Aquí se debe colocar el valor total de los procesos de responsabilidad fiscal que han sido tramitados durante la Vigencia 2020</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</si>
  <si>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</si>
  <si>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</si>
  <si>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(1.122.014.950) 100%
Aquí se debe colocar el valor total acumulado de los procesos de cobro coactivo tramitados durante la Vigencia 2021</t>
  </si>
  <si>
    <t>(1.122.014.950) 100%
Aquí se debe colocar el valor total acumulado de los procesos de cobro coactivo tramitados durante la Vigencia 2020</t>
  </si>
  <si>
    <t>(1.122.014.950) 100%
Aquí se debe colocar el valor total acumulado de los procesos de cobro coactivo tramitados durante la vigencia. para el Bienio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</si>
</sst>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78">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9" fillId="11" borderId="1" xfId="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9" fillId="11"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10" borderId="1" xfId="0" applyFont="1" applyFill="1" applyBorder="1" applyAlignment="1">
      <alignment horizontal="center" vertical="center" wrapText="1"/>
    </xf>
    <xf numFmtId="2" fontId="9"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4" fontId="0" fillId="0" borderId="1" xfId="0" applyNumberFormat="1" applyBorder="1" applyAlignment="1">
      <alignment horizontal="center"/>
    </xf>
    <xf numFmtId="0" fontId="12"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2"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9" fillId="11" borderId="1" xfId="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9" fontId="7"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11" fillId="0" borderId="0" xfId="0" applyFont="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8" fillId="0" borderId="0" xfId="0"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42" fontId="3" fillId="2" borderId="1" xfId="2"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3">
    <cellStyle name="Moneda [0]" xfId="2" builtinId="7"/>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802"/>
  <sheetViews>
    <sheetView tabSelected="1" zoomScale="80" zoomScaleNormal="80" workbookViewId="0">
      <pane ySplit="8" topLeftCell="A9" activePane="bottomLeft" state="frozen"/>
      <selection pane="bottomLeft" sqref="A1:M1"/>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7" customWidth="1"/>
    <col min="65" max="65" width="0.140625" style="77" customWidth="1"/>
    <col min="66" max="67" width="0.140625" style="4" customWidth="1"/>
    <col min="68" max="68" width="0.140625" style="5" customWidth="1"/>
    <col min="69" max="16384" width="11.42578125" style="3"/>
  </cols>
  <sheetData>
    <row r="1" spans="1:68" s="81" customFormat="1" x14ac:dyDescent="0.25">
      <c r="A1" s="138" t="s">
        <v>10</v>
      </c>
      <c r="B1" s="138"/>
      <c r="C1" s="138"/>
      <c r="D1" s="138"/>
      <c r="E1" s="138"/>
      <c r="F1" s="138"/>
      <c r="G1" s="138"/>
      <c r="H1" s="138"/>
      <c r="I1" s="138"/>
      <c r="J1" s="138"/>
      <c r="K1" s="138"/>
      <c r="L1" s="138"/>
      <c r="M1" s="138"/>
      <c r="N1" s="78"/>
      <c r="O1" s="79"/>
      <c r="P1" s="80"/>
      <c r="Q1" s="80"/>
      <c r="R1" s="72"/>
      <c r="S1" s="80"/>
      <c r="T1" s="72"/>
      <c r="U1" s="72"/>
      <c r="V1" s="72"/>
      <c r="W1" s="72"/>
      <c r="X1" s="72"/>
      <c r="Y1" s="80"/>
      <c r="Z1" s="80"/>
      <c r="AA1" s="80"/>
      <c r="AB1" s="80"/>
      <c r="AC1" s="79"/>
      <c r="AF1" s="79"/>
      <c r="AG1" s="72"/>
      <c r="AH1" s="72"/>
      <c r="AI1" s="72"/>
      <c r="AJ1" s="72"/>
      <c r="AM1" s="72"/>
      <c r="AN1" s="72"/>
      <c r="AO1" s="72"/>
      <c r="AP1" s="72"/>
      <c r="AS1" s="72"/>
      <c r="AT1" s="72"/>
      <c r="AU1" s="72"/>
      <c r="AV1" s="72"/>
      <c r="AY1" s="72"/>
      <c r="AZ1" s="72"/>
      <c r="BA1" s="72"/>
      <c r="BB1" s="72"/>
      <c r="BC1" s="72"/>
      <c r="BD1" s="72"/>
      <c r="BE1" s="78"/>
      <c r="BF1" s="78"/>
      <c r="BG1" s="75"/>
      <c r="BH1" s="75"/>
      <c r="BI1" s="75"/>
      <c r="BJ1" s="75"/>
      <c r="BK1" s="75"/>
      <c r="BL1" s="75"/>
      <c r="BM1" s="75"/>
      <c r="BN1" s="77"/>
      <c r="BO1" s="77"/>
      <c r="BP1" s="82"/>
    </row>
    <row r="2" spans="1:68" s="81" customFormat="1" x14ac:dyDescent="0.25">
      <c r="A2" s="139" t="s">
        <v>110</v>
      </c>
      <c r="B2" s="139"/>
      <c r="C2" s="139"/>
      <c r="D2" s="139"/>
      <c r="E2" s="139"/>
      <c r="F2" s="139"/>
      <c r="G2" s="139"/>
      <c r="H2" s="139"/>
      <c r="I2" s="139"/>
      <c r="J2" s="139"/>
      <c r="K2" s="139"/>
      <c r="L2" s="139"/>
      <c r="M2" s="139"/>
      <c r="N2" s="78"/>
      <c r="O2" s="79"/>
      <c r="P2" s="80"/>
      <c r="Q2" s="80"/>
      <c r="R2" s="72"/>
      <c r="S2" s="80"/>
      <c r="T2" s="72"/>
      <c r="U2" s="72"/>
      <c r="V2" s="72"/>
      <c r="W2" s="72"/>
      <c r="X2" s="72"/>
      <c r="Y2" s="80"/>
      <c r="Z2" s="80"/>
      <c r="AA2" s="80"/>
      <c r="AB2" s="80"/>
      <c r="AC2" s="79"/>
      <c r="AF2" s="79"/>
      <c r="AG2" s="72"/>
      <c r="AH2" s="72"/>
      <c r="AI2" s="72"/>
      <c r="AJ2" s="72"/>
      <c r="AM2" s="72"/>
      <c r="AN2" s="72"/>
      <c r="AO2" s="72"/>
      <c r="AP2" s="72"/>
      <c r="AS2" s="72"/>
      <c r="AT2" s="72"/>
      <c r="AU2" s="72"/>
      <c r="AV2" s="72"/>
      <c r="AY2" s="72"/>
      <c r="AZ2" s="72"/>
      <c r="BA2" s="72"/>
      <c r="BB2" s="72"/>
      <c r="BC2" s="72"/>
      <c r="BD2" s="72"/>
      <c r="BE2" s="78"/>
      <c r="BF2" s="78"/>
      <c r="BG2" s="75"/>
      <c r="BH2" s="75"/>
      <c r="BI2" s="75"/>
      <c r="BJ2" s="75"/>
      <c r="BK2" s="75"/>
      <c r="BL2" s="75"/>
      <c r="BM2" s="75"/>
      <c r="BN2" s="77"/>
      <c r="BO2" s="77"/>
      <c r="BP2" s="82"/>
    </row>
    <row r="3" spans="1:68" s="81" customFormat="1" x14ac:dyDescent="0.25">
      <c r="A3" s="140" t="s">
        <v>785</v>
      </c>
      <c r="B3" s="140"/>
      <c r="C3" s="140"/>
      <c r="D3" s="140"/>
      <c r="E3" s="140"/>
      <c r="F3" s="140"/>
      <c r="G3" s="140"/>
      <c r="H3" s="140"/>
      <c r="I3" s="140"/>
      <c r="J3" s="140"/>
      <c r="K3" s="140"/>
      <c r="L3" s="140"/>
      <c r="M3" s="140"/>
      <c r="N3" s="78"/>
      <c r="O3" s="79"/>
      <c r="P3" s="80"/>
      <c r="Q3" s="80"/>
      <c r="R3" s="72"/>
      <c r="S3" s="80"/>
      <c r="T3" s="72"/>
      <c r="U3" s="72"/>
      <c r="V3" s="72"/>
      <c r="W3" s="72"/>
      <c r="X3" s="72"/>
      <c r="Y3" s="80"/>
      <c r="Z3" s="80"/>
      <c r="AA3" s="80"/>
      <c r="AB3" s="80"/>
      <c r="AC3" s="79"/>
      <c r="AF3" s="79"/>
      <c r="AG3" s="72"/>
      <c r="AH3" s="72"/>
      <c r="AI3" s="72"/>
      <c r="AJ3" s="72"/>
      <c r="AM3" s="72"/>
      <c r="AN3" s="72"/>
      <c r="AO3" s="72"/>
      <c r="AP3" s="72"/>
      <c r="AS3" s="72"/>
      <c r="AT3" s="72"/>
      <c r="AU3" s="72"/>
      <c r="AV3" s="72"/>
      <c r="AY3" s="72"/>
      <c r="AZ3" s="72"/>
      <c r="BA3" s="72"/>
      <c r="BB3" s="72"/>
      <c r="BC3" s="72"/>
      <c r="BD3" s="72"/>
      <c r="BE3" s="78"/>
      <c r="BF3" s="78"/>
      <c r="BG3" s="75"/>
      <c r="BH3" s="75"/>
      <c r="BI3" s="75"/>
      <c r="BJ3" s="75"/>
      <c r="BK3" s="75"/>
      <c r="BL3" s="75"/>
      <c r="BM3" s="75"/>
      <c r="BN3" s="77"/>
      <c r="BO3" s="77"/>
      <c r="BP3" s="82"/>
    </row>
    <row r="4" spans="1:68" s="82" customFormat="1" x14ac:dyDescent="0.25">
      <c r="A4" s="78"/>
      <c r="B4" s="78"/>
      <c r="C4" s="80"/>
      <c r="D4" s="72"/>
      <c r="E4" s="72"/>
      <c r="F4" s="72"/>
      <c r="G4" s="72"/>
      <c r="H4" s="72"/>
      <c r="I4" s="83"/>
      <c r="J4" s="78"/>
      <c r="K4" s="78"/>
      <c r="L4" s="78"/>
      <c r="M4" s="78"/>
      <c r="N4" s="78"/>
      <c r="O4" s="83"/>
      <c r="P4" s="80"/>
      <c r="Q4" s="80"/>
      <c r="R4" s="72"/>
      <c r="S4" s="80"/>
      <c r="T4" s="72"/>
      <c r="U4" s="72"/>
      <c r="V4" s="72"/>
      <c r="W4" s="72"/>
      <c r="X4" s="72"/>
      <c r="Y4" s="80"/>
      <c r="Z4" s="80"/>
      <c r="AA4" s="80"/>
      <c r="AB4" s="80"/>
      <c r="AC4" s="83"/>
      <c r="AF4" s="83"/>
      <c r="AG4" s="72"/>
      <c r="AH4" s="72"/>
      <c r="AI4" s="72"/>
      <c r="AJ4" s="72"/>
      <c r="AM4" s="72"/>
      <c r="AN4" s="72"/>
      <c r="AO4" s="72"/>
      <c r="AP4" s="72"/>
      <c r="AS4" s="72"/>
      <c r="AT4" s="72"/>
      <c r="AU4" s="72"/>
      <c r="AV4" s="72"/>
      <c r="AY4" s="72"/>
      <c r="AZ4" s="72"/>
      <c r="BA4" s="72"/>
      <c r="BB4" s="72"/>
      <c r="BC4" s="72"/>
      <c r="BD4" s="72"/>
      <c r="BE4" s="78"/>
      <c r="BF4" s="78"/>
      <c r="BG4" s="75"/>
      <c r="BH4" s="75"/>
      <c r="BI4" s="75"/>
      <c r="BJ4" s="75"/>
      <c r="BK4" s="75"/>
      <c r="BL4" s="75"/>
      <c r="BM4" s="75"/>
      <c r="BN4" s="77"/>
      <c r="BO4" s="77"/>
    </row>
    <row r="5" spans="1:68" s="81" customFormat="1" ht="30" customHeight="1" x14ac:dyDescent="0.25">
      <c r="A5" s="141" t="s">
        <v>124</v>
      </c>
      <c r="B5" s="142"/>
      <c r="C5" s="142"/>
      <c r="D5" s="142"/>
      <c r="E5" s="142"/>
      <c r="F5" s="142"/>
      <c r="G5" s="142"/>
      <c r="H5" s="142"/>
      <c r="I5" s="142"/>
      <c r="J5" s="142"/>
      <c r="K5" s="142"/>
      <c r="L5" s="142"/>
      <c r="M5" s="143"/>
      <c r="N5" s="141" t="s">
        <v>125</v>
      </c>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3"/>
      <c r="BG5" s="75"/>
      <c r="BH5" s="75"/>
      <c r="BI5" s="75"/>
      <c r="BJ5" s="75"/>
      <c r="BK5" s="75"/>
      <c r="BL5" s="75"/>
      <c r="BM5" s="75"/>
      <c r="BN5" s="77"/>
      <c r="BO5" s="77"/>
      <c r="BP5" s="82"/>
    </row>
    <row r="6" spans="1:68" s="81" customFormat="1" ht="30" customHeight="1" x14ac:dyDescent="0.25">
      <c r="A6" s="146" t="s">
        <v>146</v>
      </c>
      <c r="B6" s="147"/>
      <c r="C6" s="147"/>
      <c r="D6" s="147"/>
      <c r="E6" s="147"/>
      <c r="F6" s="147"/>
      <c r="G6" s="147"/>
      <c r="H6" s="147"/>
      <c r="I6" s="148"/>
      <c r="J6" s="152" t="s">
        <v>839</v>
      </c>
      <c r="K6" s="153"/>
      <c r="L6" s="153"/>
      <c r="M6" s="154"/>
      <c r="N6" s="158" t="s">
        <v>153</v>
      </c>
      <c r="O6" s="159"/>
      <c r="P6" s="160"/>
      <c r="Q6" s="164" t="s">
        <v>154</v>
      </c>
      <c r="R6" s="165"/>
      <c r="S6" s="166"/>
      <c r="T6" s="158" t="s">
        <v>155</v>
      </c>
      <c r="U6" s="159"/>
      <c r="V6" s="160"/>
      <c r="W6" s="164" t="s">
        <v>150</v>
      </c>
      <c r="X6" s="166"/>
      <c r="Y6" s="170" t="s">
        <v>151</v>
      </c>
      <c r="Z6" s="171"/>
      <c r="AA6" s="164" t="s">
        <v>152</v>
      </c>
      <c r="AB6" s="166"/>
      <c r="AC6" s="174" t="s">
        <v>790</v>
      </c>
      <c r="AD6" s="175"/>
      <c r="AE6" s="175"/>
      <c r="AF6" s="175"/>
      <c r="AG6" s="175"/>
      <c r="AH6" s="175"/>
      <c r="AI6" s="175"/>
      <c r="AJ6" s="175"/>
      <c r="AK6" s="175"/>
      <c r="AL6" s="175"/>
      <c r="AM6" s="175"/>
      <c r="AN6" s="175"/>
      <c r="AO6" s="175"/>
      <c r="AP6" s="175"/>
      <c r="AQ6" s="175"/>
      <c r="AR6" s="175"/>
      <c r="AS6" s="175"/>
      <c r="AT6" s="175"/>
      <c r="AU6" s="175"/>
      <c r="AV6" s="175"/>
      <c r="AW6" s="175"/>
      <c r="AX6" s="175"/>
      <c r="AY6" s="175"/>
      <c r="AZ6" s="176"/>
      <c r="BA6" s="84"/>
      <c r="BB6" s="84"/>
      <c r="BC6" s="85"/>
      <c r="BD6" s="85"/>
      <c r="BE6" s="85"/>
      <c r="BF6" s="86"/>
      <c r="BG6" s="75"/>
      <c r="BH6" s="75"/>
      <c r="BI6" s="75"/>
      <c r="BJ6" s="75"/>
      <c r="BK6" s="75"/>
      <c r="BL6" s="75"/>
      <c r="BM6" s="75"/>
      <c r="BN6" s="77"/>
      <c r="BO6" s="77"/>
      <c r="BP6" s="82"/>
    </row>
    <row r="7" spans="1:68" s="81" customFormat="1" ht="30" customHeight="1" x14ac:dyDescent="0.25">
      <c r="A7" s="149"/>
      <c r="B7" s="150"/>
      <c r="C7" s="150"/>
      <c r="D7" s="150"/>
      <c r="E7" s="150"/>
      <c r="F7" s="150"/>
      <c r="G7" s="150"/>
      <c r="H7" s="150"/>
      <c r="I7" s="151"/>
      <c r="J7" s="155"/>
      <c r="K7" s="156"/>
      <c r="L7" s="156"/>
      <c r="M7" s="157"/>
      <c r="N7" s="161"/>
      <c r="O7" s="162"/>
      <c r="P7" s="163"/>
      <c r="Q7" s="167"/>
      <c r="R7" s="168"/>
      <c r="S7" s="169"/>
      <c r="T7" s="161"/>
      <c r="U7" s="162"/>
      <c r="V7" s="163"/>
      <c r="W7" s="167"/>
      <c r="X7" s="169"/>
      <c r="Y7" s="172"/>
      <c r="Z7" s="173"/>
      <c r="AA7" s="167"/>
      <c r="AB7" s="169"/>
      <c r="AC7" s="136" t="s">
        <v>148</v>
      </c>
      <c r="AD7" s="144" t="s">
        <v>187</v>
      </c>
      <c r="AE7" s="145"/>
      <c r="AF7" s="136" t="s">
        <v>787</v>
      </c>
      <c r="AG7" s="144" t="s">
        <v>786</v>
      </c>
      <c r="AH7" s="177"/>
      <c r="AI7" s="177"/>
      <c r="AJ7" s="145"/>
      <c r="AK7" s="87" t="s">
        <v>188</v>
      </c>
      <c r="AL7" s="87"/>
      <c r="AM7" s="144" t="s">
        <v>789</v>
      </c>
      <c r="AN7" s="177"/>
      <c r="AO7" s="177"/>
      <c r="AP7" s="145"/>
      <c r="AQ7" s="87" t="s">
        <v>188</v>
      </c>
      <c r="AR7" s="87"/>
      <c r="AS7" s="144" t="s">
        <v>793</v>
      </c>
      <c r="AT7" s="177"/>
      <c r="AU7" s="177"/>
      <c r="AV7" s="145"/>
      <c r="AW7" s="87" t="s">
        <v>188</v>
      </c>
      <c r="AX7" s="87"/>
      <c r="AY7" s="144" t="s">
        <v>796</v>
      </c>
      <c r="AZ7" s="177"/>
      <c r="BA7" s="177"/>
      <c r="BB7" s="145"/>
      <c r="BC7" s="87" t="s">
        <v>188</v>
      </c>
      <c r="BD7" s="87"/>
      <c r="BE7" s="144" t="s">
        <v>191</v>
      </c>
      <c r="BF7" s="145"/>
      <c r="BG7" s="75"/>
      <c r="BH7" s="75"/>
      <c r="BI7" s="75"/>
      <c r="BJ7" s="75"/>
      <c r="BK7" s="75"/>
      <c r="BL7" s="75"/>
      <c r="BM7" s="75"/>
      <c r="BN7" s="77"/>
      <c r="BO7" s="77"/>
      <c r="BP7" s="82"/>
    </row>
    <row r="8" spans="1:68" s="96" customFormat="1" ht="49.5" customHeight="1" x14ac:dyDescent="0.25">
      <c r="A8" s="88" t="s">
        <v>115</v>
      </c>
      <c r="B8" s="88" t="s">
        <v>116</v>
      </c>
      <c r="C8" s="88" t="s">
        <v>117</v>
      </c>
      <c r="D8" s="88" t="s">
        <v>611</v>
      </c>
      <c r="E8" s="88" t="s">
        <v>118</v>
      </c>
      <c r="F8" s="88" t="s">
        <v>119</v>
      </c>
      <c r="G8" s="88" t="s">
        <v>612</v>
      </c>
      <c r="H8" s="88" t="s">
        <v>613</v>
      </c>
      <c r="I8" s="88" t="s">
        <v>120</v>
      </c>
      <c r="J8" s="89" t="s">
        <v>140</v>
      </c>
      <c r="K8" s="89" t="s">
        <v>121</v>
      </c>
      <c r="L8" s="89" t="s">
        <v>609</v>
      </c>
      <c r="M8" s="89" t="s">
        <v>123</v>
      </c>
      <c r="N8" s="90" t="s">
        <v>147</v>
      </c>
      <c r="O8" s="90" t="s">
        <v>148</v>
      </c>
      <c r="P8" s="91" t="s">
        <v>149</v>
      </c>
      <c r="Q8" s="92" t="s">
        <v>126</v>
      </c>
      <c r="R8" s="92" t="s">
        <v>127</v>
      </c>
      <c r="S8" s="92" t="s">
        <v>128</v>
      </c>
      <c r="T8" s="90" t="s">
        <v>129</v>
      </c>
      <c r="U8" s="90" t="s">
        <v>130</v>
      </c>
      <c r="V8" s="90" t="s">
        <v>614</v>
      </c>
      <c r="W8" s="92" t="s">
        <v>131</v>
      </c>
      <c r="X8" s="92" t="s">
        <v>132</v>
      </c>
      <c r="Y8" s="90" t="s">
        <v>133</v>
      </c>
      <c r="Z8" s="90" t="s">
        <v>134</v>
      </c>
      <c r="AA8" s="93" t="s">
        <v>135</v>
      </c>
      <c r="AB8" s="93" t="s">
        <v>136</v>
      </c>
      <c r="AC8" s="137"/>
      <c r="AD8" s="90" t="s">
        <v>142</v>
      </c>
      <c r="AE8" s="90" t="s">
        <v>143</v>
      </c>
      <c r="AF8" s="137"/>
      <c r="AG8" s="90" t="s">
        <v>175</v>
      </c>
      <c r="AH8" s="90" t="s">
        <v>893</v>
      </c>
      <c r="AI8" s="90" t="s">
        <v>173</v>
      </c>
      <c r="AJ8" s="90" t="s">
        <v>172</v>
      </c>
      <c r="AK8" s="90" t="s">
        <v>189</v>
      </c>
      <c r="AL8" s="94" t="s">
        <v>788</v>
      </c>
      <c r="AM8" s="90" t="s">
        <v>176</v>
      </c>
      <c r="AN8" s="90" t="s">
        <v>177</v>
      </c>
      <c r="AO8" s="90" t="s">
        <v>174</v>
      </c>
      <c r="AP8" s="90" t="s">
        <v>182</v>
      </c>
      <c r="AQ8" s="90" t="s">
        <v>791</v>
      </c>
      <c r="AR8" s="94" t="s">
        <v>792</v>
      </c>
      <c r="AS8" s="90" t="s">
        <v>178</v>
      </c>
      <c r="AT8" s="90" t="s">
        <v>179</v>
      </c>
      <c r="AU8" s="90" t="s">
        <v>183</v>
      </c>
      <c r="AV8" s="90" t="s">
        <v>184</v>
      </c>
      <c r="AW8" s="90" t="s">
        <v>794</v>
      </c>
      <c r="AX8" s="94" t="s">
        <v>795</v>
      </c>
      <c r="AY8" s="90" t="s">
        <v>180</v>
      </c>
      <c r="AZ8" s="90" t="s">
        <v>181</v>
      </c>
      <c r="BA8" s="90" t="s">
        <v>185</v>
      </c>
      <c r="BB8" s="90" t="s">
        <v>186</v>
      </c>
      <c r="BC8" s="90" t="s">
        <v>797</v>
      </c>
      <c r="BD8" s="94" t="s">
        <v>798</v>
      </c>
      <c r="BE8" s="90" t="s">
        <v>137</v>
      </c>
      <c r="BF8" s="90" t="s">
        <v>138</v>
      </c>
      <c r="BG8" s="75"/>
      <c r="BH8" s="75"/>
      <c r="BI8" s="75"/>
      <c r="BJ8" s="75"/>
      <c r="BK8" s="75"/>
      <c r="BL8" s="75"/>
      <c r="BM8" s="95" t="s">
        <v>909</v>
      </c>
      <c r="BN8" s="95" t="s">
        <v>843</v>
      </c>
      <c r="BO8" s="95" t="s">
        <v>844</v>
      </c>
      <c r="BP8" s="95" t="s">
        <v>845</v>
      </c>
    </row>
    <row r="9" spans="1:68" ht="237.75" customHeight="1" x14ac:dyDescent="0.25">
      <c r="A9" s="38" t="s">
        <v>0</v>
      </c>
      <c r="B9" s="38" t="s">
        <v>11</v>
      </c>
      <c r="C9" s="38" t="s">
        <v>112</v>
      </c>
      <c r="D9" s="39">
        <v>40</v>
      </c>
      <c r="E9" s="38" t="s">
        <v>113</v>
      </c>
      <c r="F9" s="38" t="s">
        <v>114</v>
      </c>
      <c r="G9" s="40">
        <v>0.5</v>
      </c>
      <c r="H9" s="40">
        <v>0.54</v>
      </c>
      <c r="I9" s="38" t="s">
        <v>139</v>
      </c>
      <c r="J9" s="38" t="s">
        <v>122</v>
      </c>
      <c r="K9" s="38" t="s">
        <v>165</v>
      </c>
      <c r="L9" s="39" t="s">
        <v>610</v>
      </c>
      <c r="M9" s="41" t="s">
        <v>684</v>
      </c>
      <c r="N9" s="41" t="s">
        <v>685</v>
      </c>
      <c r="O9" s="41" t="s">
        <v>602</v>
      </c>
      <c r="P9" s="38" t="s">
        <v>603</v>
      </c>
      <c r="Q9" s="38" t="s">
        <v>604</v>
      </c>
      <c r="R9" s="39" t="s">
        <v>9</v>
      </c>
      <c r="S9" s="38" t="s">
        <v>605</v>
      </c>
      <c r="T9" s="42" t="s">
        <v>55</v>
      </c>
      <c r="U9" s="42" t="s">
        <v>606</v>
      </c>
      <c r="V9" s="42" t="s">
        <v>606</v>
      </c>
      <c r="W9" s="39" t="s">
        <v>95</v>
      </c>
      <c r="X9" s="39" t="s">
        <v>12</v>
      </c>
      <c r="Y9" s="38" t="s">
        <v>88</v>
      </c>
      <c r="Z9" s="38" t="s">
        <v>88</v>
      </c>
      <c r="AA9" s="38" t="s">
        <v>87</v>
      </c>
      <c r="AB9" s="38" t="s">
        <v>607</v>
      </c>
      <c r="AC9" s="41" t="s">
        <v>608</v>
      </c>
      <c r="AD9" s="41" t="s">
        <v>141</v>
      </c>
      <c r="AE9" s="41" t="s">
        <v>190</v>
      </c>
      <c r="AF9" s="39">
        <v>9</v>
      </c>
      <c r="AG9" s="39">
        <v>3</v>
      </c>
      <c r="AH9" s="43">
        <v>9</v>
      </c>
      <c r="AI9" s="13">
        <f>(AG9/AH9)*100</f>
        <v>33.333333333333329</v>
      </c>
      <c r="AJ9" s="13">
        <f>AG9/AF9*100</f>
        <v>33.333333333333329</v>
      </c>
      <c r="AK9" s="41" t="s">
        <v>837</v>
      </c>
      <c r="AL9" s="14">
        <f>IF(AG9=AF9,H9,((AJ9/100)*(D9/2))/'Datos Informativos'!$D$2)</f>
        <v>0.18018018018018014</v>
      </c>
      <c r="AM9" s="43">
        <v>4</v>
      </c>
      <c r="AN9" s="43">
        <v>9</v>
      </c>
      <c r="AO9" s="13">
        <f>IF(AG9=AF9,100,(AM9/AN9)*100)</f>
        <v>44.444444444444443</v>
      </c>
      <c r="AP9" s="13">
        <f>IF(AG9=AF9,100,(AM9/AF9*100))</f>
        <v>44.444444444444443</v>
      </c>
      <c r="AQ9" s="114" t="s">
        <v>943</v>
      </c>
      <c r="AR9" s="14">
        <f>IF(AG9=AF9,H9,((((AP9/100)*(D9/2))/'Datos Informativos'!$D$2)))</f>
        <v>0.24024024024024024</v>
      </c>
      <c r="AS9" s="43">
        <v>0</v>
      </c>
      <c r="AT9" s="43">
        <v>9</v>
      </c>
      <c r="AU9" s="13">
        <f>IF(BN9=AF9,100,(AS9/AT9)*100)</f>
        <v>0</v>
      </c>
      <c r="AV9" s="13">
        <f>IF(BN9=AF9,100,AS9/AF9*100)</f>
        <v>0</v>
      </c>
      <c r="AW9" s="41"/>
      <c r="AX9" s="14">
        <f>IF(BN9=AF9,H9,((AV9/100)*(D9/2))/'Datos Informativos'!$D$2)</f>
        <v>0</v>
      </c>
      <c r="AY9" s="43">
        <v>0</v>
      </c>
      <c r="AZ9" s="72">
        <v>9</v>
      </c>
      <c r="BA9" s="13">
        <f>IF(BO9=AF9,100,(AY9/AZ9)*100)</f>
        <v>0</v>
      </c>
      <c r="BB9" s="13">
        <f>IF(BO9=AF9,100,AY9/AF9*100)</f>
        <v>0</v>
      </c>
      <c r="BC9" s="41"/>
      <c r="BD9" s="14">
        <f>IF(BO9=AF9,H9,((BB9/100)*(D9/2))/'Datos Informativos'!$D$2)</f>
        <v>0</v>
      </c>
      <c r="BE9" s="41"/>
      <c r="BF9" s="41"/>
      <c r="BG9" s="75"/>
      <c r="BH9" s="75"/>
      <c r="BI9" s="75"/>
      <c r="BJ9" s="75"/>
      <c r="BK9" s="75"/>
      <c r="BL9" s="75"/>
      <c r="BM9" s="75">
        <f>IF(AG9=AF9,AF9,AG9)</f>
        <v>3</v>
      </c>
      <c r="BN9" s="28">
        <f>IF(BM9=AF9,AF9,AM9)</f>
        <v>4</v>
      </c>
      <c r="BO9" s="29">
        <f>IF(BN9=AF9,AF9,AS9)</f>
        <v>0</v>
      </c>
      <c r="BP9" s="30">
        <f>IF(BO9=AF9,AF9,AY9)</f>
        <v>0</v>
      </c>
    </row>
    <row r="10" spans="1:68" ht="238.5" customHeight="1" x14ac:dyDescent="0.25">
      <c r="A10" s="38" t="s">
        <v>0</v>
      </c>
      <c r="B10" s="38" t="s">
        <v>11</v>
      </c>
      <c r="C10" s="38" t="s">
        <v>112</v>
      </c>
      <c r="D10" s="39">
        <v>40</v>
      </c>
      <c r="E10" s="38" t="s">
        <v>113</v>
      </c>
      <c r="F10" s="38" t="s">
        <v>114</v>
      </c>
      <c r="G10" s="40">
        <v>0.5</v>
      </c>
      <c r="H10" s="40">
        <v>0.54</v>
      </c>
      <c r="I10" s="38" t="s">
        <v>139</v>
      </c>
      <c r="J10" s="38" t="s">
        <v>91</v>
      </c>
      <c r="K10" s="38" t="s">
        <v>166</v>
      </c>
      <c r="L10" s="39" t="s">
        <v>610</v>
      </c>
      <c r="M10" s="38" t="s">
        <v>160</v>
      </c>
      <c r="N10" s="41" t="s">
        <v>144</v>
      </c>
      <c r="O10" s="38" t="s">
        <v>202</v>
      </c>
      <c r="P10" s="38" t="s">
        <v>203</v>
      </c>
      <c r="Q10" s="38" t="s">
        <v>89</v>
      </c>
      <c r="R10" s="39" t="s">
        <v>9</v>
      </c>
      <c r="S10" s="38" t="s">
        <v>145</v>
      </c>
      <c r="T10" s="39" t="s">
        <v>55</v>
      </c>
      <c r="U10" s="39" t="s">
        <v>56</v>
      </c>
      <c r="V10" s="39" t="s">
        <v>59</v>
      </c>
      <c r="W10" s="39" t="s">
        <v>95</v>
      </c>
      <c r="X10" s="39" t="s">
        <v>12</v>
      </c>
      <c r="Y10" s="38" t="s">
        <v>90</v>
      </c>
      <c r="Z10" s="38" t="s">
        <v>90</v>
      </c>
      <c r="AA10" s="38" t="s">
        <v>111</v>
      </c>
      <c r="AB10" s="38" t="s">
        <v>91</v>
      </c>
      <c r="AC10" s="38" t="s">
        <v>212</v>
      </c>
      <c r="AD10" s="41" t="s">
        <v>141</v>
      </c>
      <c r="AE10" s="41" t="s">
        <v>190</v>
      </c>
      <c r="AF10" s="39">
        <v>10</v>
      </c>
      <c r="AG10" s="39">
        <v>2</v>
      </c>
      <c r="AH10" s="43">
        <v>10</v>
      </c>
      <c r="AI10" s="12">
        <f t="shared" ref="AI10:AI82" si="0">(AG10/AH10)*100</f>
        <v>20</v>
      </c>
      <c r="AJ10" s="12">
        <f t="shared" ref="AJ10:AJ82" si="1">AG10/AF10*100</f>
        <v>20</v>
      </c>
      <c r="AK10" s="41" t="s">
        <v>905</v>
      </c>
      <c r="AL10" s="14">
        <f>((AJ10/100)*(D10/2))/'Datos Informativos'!$D$2</f>
        <v>0.10810810810810811</v>
      </c>
      <c r="AM10" s="43">
        <v>4</v>
      </c>
      <c r="AN10" s="43">
        <v>10</v>
      </c>
      <c r="AO10" s="26">
        <f t="shared" ref="AO10:AO14" si="2">IF(AG10=AF10,100,(AM10/AN10)*100)</f>
        <v>40</v>
      </c>
      <c r="AP10" s="26">
        <f>IF(AG10=AF10,100,(AM10/AF10*100))</f>
        <v>40</v>
      </c>
      <c r="AQ10" s="117" t="s">
        <v>946</v>
      </c>
      <c r="AR10" s="35">
        <f>IF(AG10=AF10,H10,((((AP10/100)*(D10/2))/'Datos Informativos'!$D$2)))</f>
        <v>0.21621621621621623</v>
      </c>
      <c r="AS10" s="43">
        <v>0</v>
      </c>
      <c r="AT10" s="43">
        <v>10</v>
      </c>
      <c r="AU10" s="37">
        <f t="shared" ref="AU10:AU14" si="3">IF(BN10=AF10,100,(AS10/AT10)*100)</f>
        <v>0</v>
      </c>
      <c r="AV10" s="37">
        <f t="shared" ref="AV10:AV14" si="4">IF(BN10=AF10,100,AS10/AF10*100)</f>
        <v>0</v>
      </c>
      <c r="AW10" s="41"/>
      <c r="AX10" s="35">
        <f>IF(BN10=AF10,H10,((AV10/100)*(D10/2))/'Datos Informativos'!$D$2)</f>
        <v>0</v>
      </c>
      <c r="AY10" s="43">
        <v>0</v>
      </c>
      <c r="AZ10" s="72">
        <v>10</v>
      </c>
      <c r="BA10" s="37">
        <f t="shared" ref="BA10:BA14" si="5">IF(BO10=AF10,100,(AY10/AZ10)*100)</f>
        <v>0</v>
      </c>
      <c r="BB10" s="37">
        <f t="shared" ref="BB10:BB14" si="6">IF(BO10=AF10,100,AY10/AF10*100)</f>
        <v>0</v>
      </c>
      <c r="BC10" s="41"/>
      <c r="BD10" s="35">
        <f>IF(BO10=AF10,H10,((BB10/100)*(D10/2))/'Datos Informativos'!$D$2)</f>
        <v>0</v>
      </c>
      <c r="BE10" s="41"/>
      <c r="BF10" s="41"/>
      <c r="BG10" s="75"/>
      <c r="BH10" s="75"/>
      <c r="BI10" s="75"/>
      <c r="BJ10" s="75"/>
      <c r="BK10" s="75"/>
      <c r="BL10" s="75"/>
      <c r="BM10" s="75">
        <f t="shared" ref="BM10:BM73" si="7">IF(AG10=AF10,AF10,AG10)</f>
        <v>2</v>
      </c>
      <c r="BN10" s="28">
        <f t="shared" ref="BN10:BN73" si="8">IF(BM10=AF10,AF10,AM10)</f>
        <v>4</v>
      </c>
      <c r="BO10" s="29">
        <f t="shared" ref="BO10:BO73" si="9">IF(BN10=AF10,AF10,AS10)</f>
        <v>0</v>
      </c>
      <c r="BP10" s="30">
        <f t="shared" ref="BP10:BP73" si="10">IF(BO10=AF10,AF10,AY10)</f>
        <v>0</v>
      </c>
    </row>
    <row r="11" spans="1:68" ht="225" customHeight="1" x14ac:dyDescent="0.25">
      <c r="A11" s="38" t="s">
        <v>0</v>
      </c>
      <c r="B11" s="38" t="s">
        <v>11</v>
      </c>
      <c r="C11" s="38" t="s">
        <v>112</v>
      </c>
      <c r="D11" s="39">
        <v>40</v>
      </c>
      <c r="E11" s="38" t="s">
        <v>113</v>
      </c>
      <c r="F11" s="38" t="s">
        <v>114</v>
      </c>
      <c r="G11" s="40">
        <v>0.5</v>
      </c>
      <c r="H11" s="40">
        <v>0.54</v>
      </c>
      <c r="I11" s="38" t="s">
        <v>139</v>
      </c>
      <c r="J11" s="38" t="s">
        <v>161</v>
      </c>
      <c r="K11" s="38" t="s">
        <v>167</v>
      </c>
      <c r="L11" s="39" t="s">
        <v>610</v>
      </c>
      <c r="M11" s="38" t="s">
        <v>161</v>
      </c>
      <c r="N11" s="41" t="s">
        <v>157</v>
      </c>
      <c r="O11" s="38" t="s">
        <v>204</v>
      </c>
      <c r="P11" s="38" t="s">
        <v>205</v>
      </c>
      <c r="Q11" s="38" t="s">
        <v>57</v>
      </c>
      <c r="R11" s="39" t="s">
        <v>9</v>
      </c>
      <c r="S11" s="38" t="s">
        <v>156</v>
      </c>
      <c r="T11" s="42" t="s">
        <v>59</v>
      </c>
      <c r="U11" s="42" t="s">
        <v>58</v>
      </c>
      <c r="V11" s="42" t="s">
        <v>380</v>
      </c>
      <c r="W11" s="39" t="s">
        <v>95</v>
      </c>
      <c r="X11" s="39" t="s">
        <v>12</v>
      </c>
      <c r="Y11" s="38" t="s">
        <v>90</v>
      </c>
      <c r="Z11" s="38" t="s">
        <v>90</v>
      </c>
      <c r="AA11" s="38" t="s">
        <v>111</v>
      </c>
      <c r="AB11" s="38" t="s">
        <v>60</v>
      </c>
      <c r="AC11" s="38" t="s">
        <v>204</v>
      </c>
      <c r="AD11" s="41" t="s">
        <v>141</v>
      </c>
      <c r="AE11" s="41" t="s">
        <v>190</v>
      </c>
      <c r="AF11" s="39">
        <v>6</v>
      </c>
      <c r="AG11" s="39">
        <v>1</v>
      </c>
      <c r="AH11" s="39">
        <v>6</v>
      </c>
      <c r="AI11" s="12">
        <f t="shared" si="0"/>
        <v>16.666666666666664</v>
      </c>
      <c r="AJ11" s="12">
        <f t="shared" si="1"/>
        <v>16.666666666666664</v>
      </c>
      <c r="AK11" s="41" t="s">
        <v>906</v>
      </c>
      <c r="AL11" s="14">
        <f>((AJ11/100)*(D11/2))/'Datos Informativos'!$D$2</f>
        <v>9.0090090090090072E-2</v>
      </c>
      <c r="AM11" s="39">
        <v>2</v>
      </c>
      <c r="AN11" s="39">
        <v>6</v>
      </c>
      <c r="AO11" s="26">
        <f t="shared" si="2"/>
        <v>33.333333333333329</v>
      </c>
      <c r="AP11" s="26">
        <f>IF(AG11=AF11,100,(AM11/AF11*100))</f>
        <v>33.333333333333329</v>
      </c>
      <c r="AQ11" s="118" t="s">
        <v>947</v>
      </c>
      <c r="AR11" s="35">
        <f>IF(AG11=AF11,H11,((((AP11/100)*(D11/2))/'Datos Informativos'!$D$2)))</f>
        <v>0.18018018018018014</v>
      </c>
      <c r="AS11" s="39">
        <v>0</v>
      </c>
      <c r="AT11" s="39">
        <v>6</v>
      </c>
      <c r="AU11" s="37">
        <f t="shared" si="3"/>
        <v>0</v>
      </c>
      <c r="AV11" s="37">
        <f t="shared" si="4"/>
        <v>0</v>
      </c>
      <c r="AW11" s="41"/>
      <c r="AX11" s="35">
        <f>IF(BN11=AF11,H11,((AV11/100)*(D11/2))/'Datos Informativos'!$D$2)</f>
        <v>0</v>
      </c>
      <c r="AY11" s="39">
        <v>0</v>
      </c>
      <c r="AZ11" s="39">
        <v>6</v>
      </c>
      <c r="BA11" s="37">
        <f t="shared" si="5"/>
        <v>0</v>
      </c>
      <c r="BB11" s="37">
        <f t="shared" si="6"/>
        <v>0</v>
      </c>
      <c r="BC11" s="68"/>
      <c r="BD11" s="35">
        <f>IF(BO11=AF11,H11,((BB11/100)*(D11/2))/'Datos Informativos'!$D$2)</f>
        <v>0</v>
      </c>
      <c r="BE11" s="41"/>
      <c r="BF11" s="41"/>
      <c r="BG11" s="75"/>
      <c r="BH11" s="75"/>
      <c r="BI11" s="75"/>
      <c r="BJ11" s="75"/>
      <c r="BK11" s="75"/>
      <c r="BL11" s="75"/>
      <c r="BM11" s="75">
        <f t="shared" si="7"/>
        <v>1</v>
      </c>
      <c r="BN11" s="28">
        <f t="shared" si="8"/>
        <v>2</v>
      </c>
      <c r="BO11" s="29">
        <f t="shared" si="9"/>
        <v>0</v>
      </c>
      <c r="BP11" s="30">
        <f t="shared" si="10"/>
        <v>0</v>
      </c>
    </row>
    <row r="12" spans="1:68" ht="217.5" customHeight="1" x14ac:dyDescent="0.25">
      <c r="A12" s="38" t="s">
        <v>0</v>
      </c>
      <c r="B12" s="38" t="s">
        <v>11</v>
      </c>
      <c r="C12" s="38" t="s">
        <v>112</v>
      </c>
      <c r="D12" s="39">
        <v>40</v>
      </c>
      <c r="E12" s="38" t="s">
        <v>113</v>
      </c>
      <c r="F12" s="38" t="s">
        <v>114</v>
      </c>
      <c r="G12" s="40">
        <v>0.5</v>
      </c>
      <c r="H12" s="40">
        <v>0.54</v>
      </c>
      <c r="I12" s="38" t="s">
        <v>139</v>
      </c>
      <c r="J12" s="38" t="s">
        <v>3</v>
      </c>
      <c r="K12" s="38" t="s">
        <v>168</v>
      </c>
      <c r="L12" s="39" t="s">
        <v>610</v>
      </c>
      <c r="M12" s="38" t="s">
        <v>62</v>
      </c>
      <c r="N12" s="41" t="s">
        <v>158</v>
      </c>
      <c r="O12" s="38" t="s">
        <v>311</v>
      </c>
      <c r="P12" s="38" t="s">
        <v>207</v>
      </c>
      <c r="Q12" s="38" t="s">
        <v>61</v>
      </c>
      <c r="R12" s="39" t="s">
        <v>9</v>
      </c>
      <c r="S12" s="38" t="s">
        <v>159</v>
      </c>
      <c r="T12" s="42" t="s">
        <v>59</v>
      </c>
      <c r="U12" s="42" t="s">
        <v>58</v>
      </c>
      <c r="V12" s="42" t="s">
        <v>380</v>
      </c>
      <c r="W12" s="39" t="s">
        <v>95</v>
      </c>
      <c r="X12" s="39" t="s">
        <v>12</v>
      </c>
      <c r="Y12" s="38" t="s">
        <v>90</v>
      </c>
      <c r="Z12" s="38" t="s">
        <v>90</v>
      </c>
      <c r="AA12" s="38" t="s">
        <v>111</v>
      </c>
      <c r="AB12" s="38" t="s">
        <v>62</v>
      </c>
      <c r="AC12" s="38" t="s">
        <v>206</v>
      </c>
      <c r="AD12" s="41" t="s">
        <v>141</v>
      </c>
      <c r="AE12" s="41" t="s">
        <v>190</v>
      </c>
      <c r="AF12" s="39">
        <v>6</v>
      </c>
      <c r="AG12" s="39">
        <v>1</v>
      </c>
      <c r="AH12" s="39">
        <v>6</v>
      </c>
      <c r="AI12" s="12">
        <f t="shared" si="0"/>
        <v>16.666666666666664</v>
      </c>
      <c r="AJ12" s="12">
        <f t="shared" si="1"/>
        <v>16.666666666666664</v>
      </c>
      <c r="AK12" s="41" t="s">
        <v>907</v>
      </c>
      <c r="AL12" s="14">
        <f>((AJ12/100)*(D12/2))/'Datos Informativos'!$D$2</f>
        <v>9.0090090090090072E-2</v>
      </c>
      <c r="AM12" s="39">
        <v>3</v>
      </c>
      <c r="AN12" s="39">
        <v>6</v>
      </c>
      <c r="AO12" s="26">
        <f t="shared" si="2"/>
        <v>50</v>
      </c>
      <c r="AP12" s="26">
        <f>IF(AG12=AF12,100,(AM12/AF12*100))</f>
        <v>50</v>
      </c>
      <c r="AQ12" s="119" t="s">
        <v>948</v>
      </c>
      <c r="AR12" s="35">
        <f>IF(AG12=AF12,H12,((((AP12/100)*(D12/2))/'Datos Informativos'!$D$2)))</f>
        <v>0.27027027027027029</v>
      </c>
      <c r="AS12" s="39">
        <v>0</v>
      </c>
      <c r="AT12" s="39">
        <v>6</v>
      </c>
      <c r="AU12" s="37">
        <f t="shared" si="3"/>
        <v>0</v>
      </c>
      <c r="AV12" s="37">
        <f t="shared" si="4"/>
        <v>0</v>
      </c>
      <c r="AW12" s="41"/>
      <c r="AX12" s="35">
        <f>IF(BN12=AF12,H12,((AV12/100)*(D12/2))/'Datos Informativos'!$D$2)</f>
        <v>0</v>
      </c>
      <c r="AY12" s="39">
        <v>0</v>
      </c>
      <c r="AZ12" s="39">
        <v>6</v>
      </c>
      <c r="BA12" s="37">
        <f t="shared" si="5"/>
        <v>0</v>
      </c>
      <c r="BB12" s="37">
        <f t="shared" si="6"/>
        <v>0</v>
      </c>
      <c r="BC12" s="68"/>
      <c r="BD12" s="35">
        <f>IF(BO12=AF12,H12,((BB12/100)*(D12/2))/'Datos Informativos'!$D$2)</f>
        <v>0</v>
      </c>
      <c r="BE12" s="41"/>
      <c r="BF12" s="41"/>
      <c r="BG12" s="75"/>
      <c r="BH12" s="75"/>
      <c r="BI12" s="75"/>
      <c r="BJ12" s="75"/>
      <c r="BK12" s="75"/>
      <c r="BL12" s="75"/>
      <c r="BM12" s="75">
        <f t="shared" si="7"/>
        <v>1</v>
      </c>
      <c r="BN12" s="28">
        <f t="shared" si="8"/>
        <v>3</v>
      </c>
      <c r="BO12" s="29">
        <f t="shared" si="9"/>
        <v>0</v>
      </c>
      <c r="BP12" s="30">
        <f t="shared" si="10"/>
        <v>0</v>
      </c>
    </row>
    <row r="13" spans="1:68" ht="223.5" customHeight="1" x14ac:dyDescent="0.25">
      <c r="A13" s="38" t="s">
        <v>0</v>
      </c>
      <c r="B13" s="38" t="s">
        <v>11</v>
      </c>
      <c r="C13" s="38" t="s">
        <v>112</v>
      </c>
      <c r="D13" s="39">
        <v>40</v>
      </c>
      <c r="E13" s="38" t="s">
        <v>113</v>
      </c>
      <c r="F13" s="38" t="s">
        <v>114</v>
      </c>
      <c r="G13" s="40">
        <v>0.5</v>
      </c>
      <c r="H13" s="40">
        <v>0.54</v>
      </c>
      <c r="I13" s="38" t="s">
        <v>139</v>
      </c>
      <c r="J13" s="38" t="s">
        <v>64</v>
      </c>
      <c r="K13" s="38" t="s">
        <v>326</v>
      </c>
      <c r="L13" s="39" t="s">
        <v>610</v>
      </c>
      <c r="M13" s="38" t="s">
        <v>163</v>
      </c>
      <c r="N13" s="41" t="s">
        <v>162</v>
      </c>
      <c r="O13" s="38" t="s">
        <v>208</v>
      </c>
      <c r="P13" s="38" t="s">
        <v>209</v>
      </c>
      <c r="Q13" s="38" t="s">
        <v>63</v>
      </c>
      <c r="R13" s="39" t="s">
        <v>9</v>
      </c>
      <c r="S13" s="38" t="s">
        <v>164</v>
      </c>
      <c r="T13" s="42" t="s">
        <v>931</v>
      </c>
      <c r="U13" s="42" t="s">
        <v>380</v>
      </c>
      <c r="V13" s="42" t="s">
        <v>853</v>
      </c>
      <c r="W13" s="39" t="s">
        <v>95</v>
      </c>
      <c r="X13" s="39" t="s">
        <v>12</v>
      </c>
      <c r="Y13" s="38" t="s">
        <v>90</v>
      </c>
      <c r="Z13" s="38" t="s">
        <v>90</v>
      </c>
      <c r="AA13" s="38" t="s">
        <v>111</v>
      </c>
      <c r="AB13" s="38" t="s">
        <v>64</v>
      </c>
      <c r="AC13" s="38" t="s">
        <v>208</v>
      </c>
      <c r="AD13" s="41" t="s">
        <v>141</v>
      </c>
      <c r="AE13" s="41" t="s">
        <v>190</v>
      </c>
      <c r="AF13" s="39">
        <v>5</v>
      </c>
      <c r="AG13" s="39">
        <v>0</v>
      </c>
      <c r="AH13" s="39">
        <v>5</v>
      </c>
      <c r="AI13" s="12">
        <f t="shared" si="0"/>
        <v>0</v>
      </c>
      <c r="AJ13" s="12">
        <f t="shared" si="1"/>
        <v>0</v>
      </c>
      <c r="AK13" s="41" t="s">
        <v>908</v>
      </c>
      <c r="AL13" s="14">
        <f>((AJ13/100)*(D13/2))/'Datos Informativos'!$D$2</f>
        <v>0</v>
      </c>
      <c r="AM13" s="39">
        <v>2</v>
      </c>
      <c r="AN13" s="39">
        <v>5</v>
      </c>
      <c r="AO13" s="26">
        <f t="shared" si="2"/>
        <v>40</v>
      </c>
      <c r="AP13" s="26">
        <f t="shared" ref="AP13:AP14" si="11">IF(AG13=AF13,100,(AM13/AF13*100))</f>
        <v>40</v>
      </c>
      <c r="AQ13" s="120" t="s">
        <v>949</v>
      </c>
      <c r="AR13" s="35">
        <f>IF(AG13=AF13,H13,((((AP13/100)*(D13/2))/'Datos Informativos'!$D$2)))</f>
        <v>0.21621621621621623</v>
      </c>
      <c r="AS13" s="39">
        <v>0</v>
      </c>
      <c r="AT13" s="39">
        <v>5</v>
      </c>
      <c r="AU13" s="37">
        <f t="shared" si="3"/>
        <v>0</v>
      </c>
      <c r="AV13" s="37">
        <f t="shared" si="4"/>
        <v>0</v>
      </c>
      <c r="AW13" s="41"/>
      <c r="AX13" s="35">
        <f>IF(BN13=AF13,H13,((AV13/100)*(D13/2))/'Datos Informativos'!$D$2)</f>
        <v>0</v>
      </c>
      <c r="AY13" s="39">
        <v>0</v>
      </c>
      <c r="AZ13" s="39">
        <v>5</v>
      </c>
      <c r="BA13" s="37">
        <f t="shared" si="5"/>
        <v>0</v>
      </c>
      <c r="BB13" s="37">
        <f t="shared" si="6"/>
        <v>0</v>
      </c>
      <c r="BC13" s="68"/>
      <c r="BD13" s="35">
        <f>IF(BO13=AF13,H13,((BB13/100)*(D13/2))/'Datos Informativos'!$D$2)</f>
        <v>0</v>
      </c>
      <c r="BE13" s="41"/>
      <c r="BF13" s="41"/>
      <c r="BG13" s="75"/>
      <c r="BH13" s="75"/>
      <c r="BI13" s="75"/>
      <c r="BJ13" s="75"/>
      <c r="BK13" s="75"/>
      <c r="BL13" s="75"/>
      <c r="BM13" s="75">
        <f t="shared" si="7"/>
        <v>0</v>
      </c>
      <c r="BN13" s="28">
        <f t="shared" si="8"/>
        <v>2</v>
      </c>
      <c r="BO13" s="29">
        <f t="shared" si="9"/>
        <v>0</v>
      </c>
      <c r="BP13" s="30">
        <f t="shared" si="10"/>
        <v>0</v>
      </c>
    </row>
    <row r="14" spans="1:68" ht="218.25" customHeight="1" x14ac:dyDescent="0.25">
      <c r="A14" s="38" t="s">
        <v>0</v>
      </c>
      <c r="B14" s="38" t="s">
        <v>11</v>
      </c>
      <c r="C14" s="38" t="s">
        <v>112</v>
      </c>
      <c r="D14" s="39">
        <v>40</v>
      </c>
      <c r="E14" s="38" t="s">
        <v>113</v>
      </c>
      <c r="F14" s="38" t="s">
        <v>334</v>
      </c>
      <c r="G14" s="40">
        <v>0.5</v>
      </c>
      <c r="H14" s="40">
        <v>0.54</v>
      </c>
      <c r="I14" s="38" t="s">
        <v>139</v>
      </c>
      <c r="J14" s="38" t="s">
        <v>69</v>
      </c>
      <c r="K14" s="38" t="s">
        <v>169</v>
      </c>
      <c r="L14" s="39" t="s">
        <v>615</v>
      </c>
      <c r="M14" s="38" t="s">
        <v>69</v>
      </c>
      <c r="N14" s="41" t="s">
        <v>195</v>
      </c>
      <c r="O14" s="38" t="s">
        <v>315</v>
      </c>
      <c r="P14" s="38" t="s">
        <v>314</v>
      </c>
      <c r="Q14" s="38" t="s">
        <v>65</v>
      </c>
      <c r="R14" s="39" t="s">
        <v>9</v>
      </c>
      <c r="S14" s="38" t="s">
        <v>170</v>
      </c>
      <c r="T14" s="42" t="s">
        <v>67</v>
      </c>
      <c r="U14" s="42" t="s">
        <v>66</v>
      </c>
      <c r="V14" s="42" t="s">
        <v>66</v>
      </c>
      <c r="W14" s="39" t="s">
        <v>95</v>
      </c>
      <c r="X14" s="39" t="s">
        <v>12</v>
      </c>
      <c r="Y14" s="38" t="s">
        <v>171</v>
      </c>
      <c r="Z14" s="38" t="s">
        <v>171</v>
      </c>
      <c r="AA14" s="38" t="s">
        <v>68</v>
      </c>
      <c r="AB14" s="38" t="s">
        <v>69</v>
      </c>
      <c r="AC14" s="38" t="s">
        <v>315</v>
      </c>
      <c r="AD14" s="41" t="s">
        <v>141</v>
      </c>
      <c r="AE14" s="41" t="s">
        <v>190</v>
      </c>
      <c r="AF14" s="39">
        <v>24</v>
      </c>
      <c r="AG14" s="39">
        <v>6</v>
      </c>
      <c r="AH14" s="39">
        <v>24</v>
      </c>
      <c r="AI14" s="13">
        <f t="shared" si="0"/>
        <v>25</v>
      </c>
      <c r="AJ14" s="13">
        <f t="shared" si="1"/>
        <v>25</v>
      </c>
      <c r="AK14" s="41" t="s">
        <v>838</v>
      </c>
      <c r="AL14" s="14">
        <f>((AJ14/100)*(D14/2))/'Datos Informativos'!$D$2</f>
        <v>0.13513513513513514</v>
      </c>
      <c r="AM14" s="39">
        <v>11</v>
      </c>
      <c r="AN14" s="39">
        <v>24</v>
      </c>
      <c r="AO14" s="26">
        <f t="shared" si="2"/>
        <v>45.833333333333329</v>
      </c>
      <c r="AP14" s="26">
        <f t="shared" si="11"/>
        <v>45.833333333333329</v>
      </c>
      <c r="AQ14" s="41" t="s">
        <v>934</v>
      </c>
      <c r="AR14" s="35">
        <f>IF(AG14=AF14,H14,((((AP14/100)*(D14/2))/'Datos Informativos'!$D$2)))</f>
        <v>0.24774774774774769</v>
      </c>
      <c r="AS14" s="39">
        <v>0</v>
      </c>
      <c r="AT14" s="39">
        <v>24</v>
      </c>
      <c r="AU14" s="37">
        <f t="shared" si="3"/>
        <v>0</v>
      </c>
      <c r="AV14" s="37">
        <f t="shared" si="4"/>
        <v>0</v>
      </c>
      <c r="AW14" s="41"/>
      <c r="AX14" s="35">
        <f>IF(BN14=AF14,H14,((AV14/100)*(D14/2))/'Datos Informativos'!$D$2)</f>
        <v>0</v>
      </c>
      <c r="AY14" s="39">
        <v>0</v>
      </c>
      <c r="AZ14" s="39">
        <v>24</v>
      </c>
      <c r="BA14" s="37">
        <f t="shared" si="5"/>
        <v>0</v>
      </c>
      <c r="BB14" s="37">
        <f t="shared" si="6"/>
        <v>0</v>
      </c>
      <c r="BC14" s="41"/>
      <c r="BD14" s="35">
        <f>IF(BO14=AF14,H14,((BB14/100)*(D14/2))/'Datos Informativos'!$D$2)</f>
        <v>0</v>
      </c>
      <c r="BE14" s="41"/>
      <c r="BF14" s="41"/>
      <c r="BG14" s="75"/>
      <c r="BH14" s="75"/>
      <c r="BI14" s="75"/>
      <c r="BJ14" s="75"/>
      <c r="BK14" s="75"/>
      <c r="BL14" s="75"/>
      <c r="BM14" s="75">
        <f t="shared" si="7"/>
        <v>6</v>
      </c>
      <c r="BN14" s="28">
        <f t="shared" si="8"/>
        <v>11</v>
      </c>
      <c r="BO14" s="29">
        <f t="shared" si="9"/>
        <v>0</v>
      </c>
      <c r="BP14" s="30">
        <f t="shared" si="10"/>
        <v>0</v>
      </c>
    </row>
    <row r="15" spans="1:68" ht="213" customHeight="1" x14ac:dyDescent="0.25">
      <c r="A15" s="38" t="s">
        <v>0</v>
      </c>
      <c r="B15" s="38" t="s">
        <v>11</v>
      </c>
      <c r="C15" s="38" t="s">
        <v>112</v>
      </c>
      <c r="D15" s="39">
        <v>40</v>
      </c>
      <c r="E15" s="38" t="s">
        <v>113</v>
      </c>
      <c r="F15" s="38" t="s">
        <v>717</v>
      </c>
      <c r="G15" s="40">
        <v>0.5</v>
      </c>
      <c r="H15" s="40">
        <v>0.54</v>
      </c>
      <c r="I15" s="38" t="s">
        <v>192</v>
      </c>
      <c r="J15" s="38" t="s">
        <v>4</v>
      </c>
      <c r="K15" s="38" t="s">
        <v>193</v>
      </c>
      <c r="L15" s="39" t="s">
        <v>615</v>
      </c>
      <c r="M15" s="38" t="s">
        <v>194</v>
      </c>
      <c r="N15" s="41" t="s">
        <v>196</v>
      </c>
      <c r="O15" s="38" t="s">
        <v>210</v>
      </c>
      <c r="P15" s="38" t="s">
        <v>211</v>
      </c>
      <c r="Q15" s="38" t="s">
        <v>54</v>
      </c>
      <c r="R15" s="39" t="s">
        <v>8</v>
      </c>
      <c r="S15" s="38" t="s">
        <v>197</v>
      </c>
      <c r="T15" s="42" t="s">
        <v>622</v>
      </c>
      <c r="U15" s="42" t="s">
        <v>621</v>
      </c>
      <c r="V15" s="42" t="s">
        <v>620</v>
      </c>
      <c r="W15" s="39" t="s">
        <v>616</v>
      </c>
      <c r="X15" s="39" t="s">
        <v>12</v>
      </c>
      <c r="Y15" s="38" t="s">
        <v>26</v>
      </c>
      <c r="Z15" s="38" t="s">
        <v>26</v>
      </c>
      <c r="AA15" s="38" t="s">
        <v>109</v>
      </c>
      <c r="AB15" s="38" t="s">
        <v>198</v>
      </c>
      <c r="AC15" s="38" t="s">
        <v>210</v>
      </c>
      <c r="AD15" s="41" t="s">
        <v>141</v>
      </c>
      <c r="AE15" s="41" t="s">
        <v>190</v>
      </c>
      <c r="AF15" s="44" t="s">
        <v>617</v>
      </c>
      <c r="AG15" s="39">
        <v>10</v>
      </c>
      <c r="AH15" s="39">
        <v>10</v>
      </c>
      <c r="AI15" s="12">
        <f>IF(AH15=AG15,100,0)</f>
        <v>100</v>
      </c>
      <c r="AJ15" s="12">
        <f>IF(AH15=AG15,100,0)</f>
        <v>100</v>
      </c>
      <c r="AK15" s="41" t="s">
        <v>864</v>
      </c>
      <c r="AL15" s="35">
        <f>IF(AJ15=100,H9,0)</f>
        <v>0.54</v>
      </c>
      <c r="AM15" s="39">
        <v>24</v>
      </c>
      <c r="AN15" s="39">
        <v>24</v>
      </c>
      <c r="AO15" s="12">
        <f>IF(AN15=AM15,100,0)</f>
        <v>100</v>
      </c>
      <c r="AP15" s="12">
        <f>IF(AN15=AM15,100,0)</f>
        <v>100</v>
      </c>
      <c r="AQ15" s="41" t="s">
        <v>969</v>
      </c>
      <c r="AR15" s="14">
        <f>IF(AP15=100,H15,0)</f>
        <v>0.54</v>
      </c>
      <c r="AS15" s="39">
        <v>0</v>
      </c>
      <c r="AT15" s="39">
        <v>0</v>
      </c>
      <c r="AU15" s="13">
        <f>IF(AT15=AS15,100,0)</f>
        <v>100</v>
      </c>
      <c r="AV15" s="13">
        <f>IF(AT15=AS15,100,0)</f>
        <v>100</v>
      </c>
      <c r="AW15" s="41"/>
      <c r="AX15" s="14">
        <f>IF(AV15=100,H15,0)</f>
        <v>0.54</v>
      </c>
      <c r="AY15" s="39">
        <v>0</v>
      </c>
      <c r="AZ15" s="39">
        <v>0</v>
      </c>
      <c r="BA15" s="13">
        <f>IF(AZ15=AY15,100,0)</f>
        <v>100</v>
      </c>
      <c r="BB15" s="13">
        <f>IF(AZ15=AY15,100,0)</f>
        <v>100</v>
      </c>
      <c r="BC15" s="41"/>
      <c r="BD15" s="14">
        <f>IF(BB15=100,H15,0)</f>
        <v>0.54</v>
      </c>
      <c r="BE15" s="41"/>
      <c r="BF15" s="41"/>
      <c r="BG15" s="75"/>
      <c r="BH15" s="75"/>
      <c r="BI15" s="75"/>
      <c r="BJ15" s="75"/>
      <c r="BK15" s="75"/>
      <c r="BL15" s="75"/>
      <c r="BM15" s="75">
        <f t="shared" si="7"/>
        <v>10</v>
      </c>
      <c r="BN15" s="28">
        <f t="shared" si="8"/>
        <v>24</v>
      </c>
      <c r="BO15" s="29">
        <f t="shared" si="9"/>
        <v>0</v>
      </c>
      <c r="BP15" s="30">
        <f t="shared" si="10"/>
        <v>0</v>
      </c>
    </row>
    <row r="16" spans="1:68" ht="210" customHeight="1" x14ac:dyDescent="0.25">
      <c r="A16" s="38" t="s">
        <v>0</v>
      </c>
      <c r="B16" s="38" t="s">
        <v>11</v>
      </c>
      <c r="C16" s="38" t="s">
        <v>112</v>
      </c>
      <c r="D16" s="39">
        <v>40</v>
      </c>
      <c r="E16" s="38" t="s">
        <v>113</v>
      </c>
      <c r="F16" s="38" t="s">
        <v>200</v>
      </c>
      <c r="G16" s="40">
        <v>0.5</v>
      </c>
      <c r="H16" s="40">
        <v>0.54</v>
      </c>
      <c r="I16" s="38" t="s">
        <v>139</v>
      </c>
      <c r="J16" s="38" t="s">
        <v>4</v>
      </c>
      <c r="K16" s="38" t="s">
        <v>217</v>
      </c>
      <c r="L16" s="45" t="s">
        <v>846</v>
      </c>
      <c r="M16" s="38" t="s">
        <v>201</v>
      </c>
      <c r="N16" s="41" t="s">
        <v>213</v>
      </c>
      <c r="O16" s="38" t="s">
        <v>231</v>
      </c>
      <c r="P16" s="38" t="s">
        <v>214</v>
      </c>
      <c r="Q16" s="38" t="s">
        <v>215</v>
      </c>
      <c r="R16" s="39" t="s">
        <v>9</v>
      </c>
      <c r="S16" s="38" t="s">
        <v>216</v>
      </c>
      <c r="T16" s="46">
        <v>1</v>
      </c>
      <c r="U16" s="46">
        <v>1</v>
      </c>
      <c r="V16" s="46">
        <v>1</v>
      </c>
      <c r="W16" s="39" t="s">
        <v>619</v>
      </c>
      <c r="X16" s="39" t="s">
        <v>39</v>
      </c>
      <c r="Y16" s="38" t="s">
        <v>171</v>
      </c>
      <c r="Z16" s="38" t="s">
        <v>171</v>
      </c>
      <c r="AA16" s="38" t="s">
        <v>72</v>
      </c>
      <c r="AB16" s="38" t="s">
        <v>73</v>
      </c>
      <c r="AC16" s="41" t="s">
        <v>231</v>
      </c>
      <c r="AD16" s="41" t="s">
        <v>141</v>
      </c>
      <c r="AE16" s="41" t="s">
        <v>190</v>
      </c>
      <c r="AF16" s="39">
        <v>1</v>
      </c>
      <c r="AG16" s="39">
        <v>0</v>
      </c>
      <c r="AH16" s="39">
        <v>1</v>
      </c>
      <c r="AI16" s="12">
        <f>IF(AH16 &gt; 0,(AG16/AH16)*100,100)</f>
        <v>0</v>
      </c>
      <c r="AJ16" s="12">
        <f>IF(AH16&gt;0,AG16/AH16*100,100)</f>
        <v>0</v>
      </c>
      <c r="AK16" s="41" t="s">
        <v>900</v>
      </c>
      <c r="AL16" s="14">
        <f>((AJ16/100)*(D16/2))/'Datos Informativos'!$D$2</f>
        <v>0</v>
      </c>
      <c r="AM16" s="39">
        <v>0</v>
      </c>
      <c r="AN16" s="39">
        <v>1</v>
      </c>
      <c r="AO16" s="34">
        <f t="shared" ref="AO16:AO17" si="12">IF(AG16=AF16,100,(AM16/AN16)*100)</f>
        <v>0</v>
      </c>
      <c r="AP16" s="34">
        <f t="shared" ref="AP16:AP17" si="13">IF(AG16=AF16,100,(AM16/AF16*100))</f>
        <v>0</v>
      </c>
      <c r="AQ16" s="41" t="s">
        <v>900</v>
      </c>
      <c r="AR16" s="35">
        <f>IF(AG16=AF16,H16,((((AP16/100)*(D16/2))/'Datos Informativos'!$D$2)))</f>
        <v>0</v>
      </c>
      <c r="AS16" s="39">
        <v>0</v>
      </c>
      <c r="AT16" s="39">
        <v>1</v>
      </c>
      <c r="AU16" s="37">
        <f t="shared" ref="AU16" si="14">IF(BN16=AF16,100,(AS16/AT16)*100)</f>
        <v>0</v>
      </c>
      <c r="AV16" s="37">
        <f t="shared" ref="AV16" si="15">IF(BN16=AF16,100,AS16/AF16*100)</f>
        <v>0</v>
      </c>
      <c r="AW16" s="41"/>
      <c r="AX16" s="35">
        <f>IF(BN16=AF16,H16,((AV16/100)*(D16/2))/'Datos Informativos'!$D$2)</f>
        <v>0</v>
      </c>
      <c r="AY16" s="39">
        <v>0</v>
      </c>
      <c r="AZ16" s="39">
        <v>1</v>
      </c>
      <c r="BA16" s="37">
        <f t="shared" ref="BA16" si="16">IF(BO16=AF16,100,(AY16/AZ16)*100)</f>
        <v>0</v>
      </c>
      <c r="BB16" s="37">
        <f t="shared" ref="BB16" si="17">IF(BO16=AF16,100,AY16/AF16*100)</f>
        <v>0</v>
      </c>
      <c r="BC16" s="41"/>
      <c r="BD16" s="35">
        <f>IF(BO16=AF16,H16,((BB16/100)*(D16/2))/'Datos Informativos'!$D$2)</f>
        <v>0</v>
      </c>
      <c r="BE16" s="41"/>
      <c r="BF16" s="41"/>
      <c r="BG16" s="75"/>
      <c r="BH16" s="75"/>
      <c r="BI16" s="75"/>
      <c r="BJ16" s="75"/>
      <c r="BK16" s="75"/>
      <c r="BL16" s="75"/>
      <c r="BM16" s="75">
        <f t="shared" si="7"/>
        <v>0</v>
      </c>
      <c r="BN16" s="28">
        <f t="shared" si="8"/>
        <v>0</v>
      </c>
      <c r="BO16" s="29">
        <f t="shared" si="9"/>
        <v>0</v>
      </c>
      <c r="BP16" s="30">
        <f t="shared" si="10"/>
        <v>0</v>
      </c>
    </row>
    <row r="17" spans="1:104" ht="210" customHeight="1" x14ac:dyDescent="0.25">
      <c r="A17" s="38" t="s">
        <v>0</v>
      </c>
      <c r="B17" s="38" t="s">
        <v>11</v>
      </c>
      <c r="C17" s="38" t="s">
        <v>112</v>
      </c>
      <c r="D17" s="39">
        <v>40</v>
      </c>
      <c r="E17" s="38" t="s">
        <v>113</v>
      </c>
      <c r="F17" s="38" t="s">
        <v>200</v>
      </c>
      <c r="G17" s="40">
        <v>0.5</v>
      </c>
      <c r="H17" s="40">
        <v>0.54</v>
      </c>
      <c r="I17" s="38" t="s">
        <v>139</v>
      </c>
      <c r="J17" s="38" t="s">
        <v>4</v>
      </c>
      <c r="K17" s="38" t="s">
        <v>327</v>
      </c>
      <c r="L17" s="39" t="s">
        <v>618</v>
      </c>
      <c r="M17" s="38" t="s">
        <v>218</v>
      </c>
      <c r="N17" s="41" t="s">
        <v>228</v>
      </c>
      <c r="O17" s="38" t="s">
        <v>230</v>
      </c>
      <c r="P17" s="38" t="s">
        <v>219</v>
      </c>
      <c r="Q17" s="38" t="s">
        <v>74</v>
      </c>
      <c r="R17" s="39" t="s">
        <v>9</v>
      </c>
      <c r="S17" s="38" t="s">
        <v>220</v>
      </c>
      <c r="T17" s="46">
        <v>1</v>
      </c>
      <c r="U17" s="46">
        <v>1</v>
      </c>
      <c r="V17" s="46">
        <v>1</v>
      </c>
      <c r="W17" s="39" t="s">
        <v>619</v>
      </c>
      <c r="X17" s="39" t="s">
        <v>39</v>
      </c>
      <c r="Y17" s="38" t="s">
        <v>171</v>
      </c>
      <c r="Z17" s="38" t="s">
        <v>171</v>
      </c>
      <c r="AA17" s="38" t="s">
        <v>72</v>
      </c>
      <c r="AB17" s="38" t="s">
        <v>221</v>
      </c>
      <c r="AC17" s="41" t="s">
        <v>232</v>
      </c>
      <c r="AD17" s="41" t="s">
        <v>141</v>
      </c>
      <c r="AE17" s="41" t="s">
        <v>190</v>
      </c>
      <c r="AF17" s="39">
        <v>1</v>
      </c>
      <c r="AG17" s="39">
        <v>0</v>
      </c>
      <c r="AH17" s="39">
        <v>1</v>
      </c>
      <c r="AI17" s="12">
        <f>IF(AH17 &gt; 0,(AG17/AH17)*100,100)</f>
        <v>0</v>
      </c>
      <c r="AJ17" s="12">
        <f>IF(AH17&gt;0,AG17/AH17*100,100)</f>
        <v>0</v>
      </c>
      <c r="AK17" s="41" t="s">
        <v>901</v>
      </c>
      <c r="AL17" s="14">
        <f>((AJ17/100)*(D17/2))/'Datos Informativos'!$D$2</f>
        <v>0</v>
      </c>
      <c r="AM17" s="39">
        <v>1</v>
      </c>
      <c r="AN17" s="39">
        <v>1</v>
      </c>
      <c r="AO17" s="34">
        <f t="shared" si="12"/>
        <v>100</v>
      </c>
      <c r="AP17" s="34">
        <f t="shared" si="13"/>
        <v>100</v>
      </c>
      <c r="AQ17" s="41" t="s">
        <v>935</v>
      </c>
      <c r="AR17" s="35">
        <f>IF(AG17=AF17,H17,((((AP17/100)*(D17/2))/'Datos Informativos'!$D$2)))</f>
        <v>0.54054054054054057</v>
      </c>
      <c r="AS17" s="39">
        <v>0</v>
      </c>
      <c r="AT17" s="39">
        <v>1</v>
      </c>
      <c r="AU17" s="37">
        <f t="shared" ref="AU17:AU27" si="18">IF(BN17=AF17,100,(AS17/AT17)*100)</f>
        <v>100</v>
      </c>
      <c r="AV17" s="37">
        <f t="shared" ref="AV17:AV27" si="19">IF(BN17=AF17,100,AS17/AF17*100)</f>
        <v>100</v>
      </c>
      <c r="AW17" s="41"/>
      <c r="AX17" s="35">
        <f>IF(BN17=AF17,H17,((AV17/100)*(D17/2))/'Datos Informativos'!$D$2)</f>
        <v>0.54</v>
      </c>
      <c r="AY17" s="39">
        <v>0</v>
      </c>
      <c r="AZ17" s="39">
        <v>1</v>
      </c>
      <c r="BA17" s="37">
        <f t="shared" ref="BA17:BA27" si="20">IF(BO17=AF17,100,(AY17/AZ17)*100)</f>
        <v>100</v>
      </c>
      <c r="BB17" s="37">
        <f t="shared" ref="BB17:BB27" si="21">IF(BO17=AF17,100,AY17/AF17*100)</f>
        <v>100</v>
      </c>
      <c r="BC17" s="41"/>
      <c r="BD17" s="35">
        <f>IF(BO17=AF17,H17,((BB17/100)*(D17/2))/'Datos Informativos'!$D$2)</f>
        <v>0.54</v>
      </c>
      <c r="BE17" s="41"/>
      <c r="BF17" s="41"/>
      <c r="BG17" s="75"/>
      <c r="BH17" s="75"/>
      <c r="BI17" s="75"/>
      <c r="BJ17" s="75"/>
      <c r="BK17" s="75"/>
      <c r="BL17" s="75"/>
      <c r="BM17" s="75">
        <f t="shared" si="7"/>
        <v>0</v>
      </c>
      <c r="BN17" s="28">
        <f t="shared" si="8"/>
        <v>1</v>
      </c>
      <c r="BO17" s="29">
        <f t="shared" si="9"/>
        <v>1</v>
      </c>
      <c r="BP17" s="30">
        <f t="shared" si="10"/>
        <v>1</v>
      </c>
    </row>
    <row r="18" spans="1:104" ht="213.75" customHeight="1" x14ac:dyDescent="0.25">
      <c r="A18" s="38" t="s">
        <v>0</v>
      </c>
      <c r="B18" s="38" t="s">
        <v>11</v>
      </c>
      <c r="C18" s="38" t="s">
        <v>112</v>
      </c>
      <c r="D18" s="39">
        <v>40</v>
      </c>
      <c r="E18" s="38" t="s">
        <v>113</v>
      </c>
      <c r="F18" s="38" t="s">
        <v>222</v>
      </c>
      <c r="G18" s="40">
        <v>0.5</v>
      </c>
      <c r="H18" s="40">
        <v>0.54</v>
      </c>
      <c r="I18" s="38" t="s">
        <v>224</v>
      </c>
      <c r="J18" s="38" t="s">
        <v>4</v>
      </c>
      <c r="K18" s="38" t="s">
        <v>703</v>
      </c>
      <c r="L18" s="39" t="s">
        <v>615</v>
      </c>
      <c r="M18" s="38" t="s">
        <v>223</v>
      </c>
      <c r="N18" s="41" t="s">
        <v>225</v>
      </c>
      <c r="O18" s="38" t="s">
        <v>229</v>
      </c>
      <c r="P18" s="38" t="s">
        <v>226</v>
      </c>
      <c r="Q18" s="38" t="s">
        <v>29</v>
      </c>
      <c r="R18" s="39" t="s">
        <v>9</v>
      </c>
      <c r="S18" s="38" t="s">
        <v>227</v>
      </c>
      <c r="T18" s="47">
        <f>+U18+V18</f>
        <v>9855374588</v>
      </c>
      <c r="U18" s="47">
        <v>5544561938</v>
      </c>
      <c r="V18" s="47">
        <v>4310812650</v>
      </c>
      <c r="W18" s="39" t="s">
        <v>623</v>
      </c>
      <c r="X18" s="39" t="s">
        <v>239</v>
      </c>
      <c r="Y18" s="38" t="s">
        <v>31</v>
      </c>
      <c r="Z18" s="38" t="s">
        <v>15</v>
      </c>
      <c r="AA18" s="38" t="s">
        <v>30</v>
      </c>
      <c r="AB18" s="38" t="s">
        <v>22</v>
      </c>
      <c r="AC18" s="38" t="s">
        <v>229</v>
      </c>
      <c r="AD18" s="41" t="s">
        <v>141</v>
      </c>
      <c r="AE18" s="41" t="s">
        <v>190</v>
      </c>
      <c r="AF18" s="47">
        <v>4310812650</v>
      </c>
      <c r="AG18" s="47">
        <v>1287954577</v>
      </c>
      <c r="AH18" s="47">
        <v>4310812650</v>
      </c>
      <c r="AI18" s="13">
        <f t="shared" si="0"/>
        <v>29.877303459244516</v>
      </c>
      <c r="AJ18" s="13">
        <f t="shared" si="1"/>
        <v>29.877303459244516</v>
      </c>
      <c r="AK18" s="41" t="s">
        <v>894</v>
      </c>
      <c r="AL18" s="14">
        <f>((AJ18/100)*(D18/2))/'Datos Informativos'!$D$2</f>
        <v>0.16149893761753792</v>
      </c>
      <c r="AM18" s="47">
        <v>2123619319</v>
      </c>
      <c r="AN18" s="47">
        <v>4310812650</v>
      </c>
      <c r="AO18" s="34">
        <f t="shared" ref="AO18:AO27" si="22">IF(AG18=AF18,100,(AM18/AN18)*100)</f>
        <v>49.262621492028885</v>
      </c>
      <c r="AP18" s="34">
        <f t="shared" ref="AP18:AP27" si="23">IF(AG18=AF18,100,(AM18/AF18*100))</f>
        <v>49.262621492028885</v>
      </c>
      <c r="AQ18" s="121" t="s">
        <v>970</v>
      </c>
      <c r="AR18" s="35">
        <f>IF(AG18=AF18,H18,((((AP18/100)*(D18/2))/'Datos Informativos'!$D$2)))</f>
        <v>0.26628444049745342</v>
      </c>
      <c r="AS18" s="47">
        <v>0</v>
      </c>
      <c r="AT18" s="47">
        <v>4310812650</v>
      </c>
      <c r="AU18" s="37">
        <f t="shared" si="18"/>
        <v>0</v>
      </c>
      <c r="AV18" s="37">
        <f t="shared" si="19"/>
        <v>0</v>
      </c>
      <c r="AW18" s="41"/>
      <c r="AX18" s="35">
        <f>IF(BN18=AF18,H18,((AV18/100)*(D18/2))/'Datos Informativos'!$D$2)</f>
        <v>0</v>
      </c>
      <c r="AY18" s="47">
        <v>0</v>
      </c>
      <c r="AZ18" s="47">
        <v>4310812650</v>
      </c>
      <c r="BA18" s="37">
        <f t="shared" si="20"/>
        <v>0</v>
      </c>
      <c r="BB18" s="37">
        <f t="shared" si="21"/>
        <v>0</v>
      </c>
      <c r="BC18" s="41"/>
      <c r="BD18" s="35">
        <f>IF(BO18=AF18,H18,((BB18/100)*(D18/2))/'Datos Informativos'!$D$2)</f>
        <v>0</v>
      </c>
      <c r="BE18" s="41"/>
      <c r="BF18" s="41"/>
      <c r="BG18" s="75"/>
      <c r="BH18" s="75"/>
      <c r="BI18" s="75"/>
      <c r="BJ18" s="75"/>
      <c r="BK18" s="75"/>
      <c r="BL18" s="75"/>
      <c r="BM18" s="75">
        <f t="shared" si="7"/>
        <v>1287954577</v>
      </c>
      <c r="BN18" s="28">
        <f t="shared" si="8"/>
        <v>2123619319</v>
      </c>
      <c r="BO18" s="29">
        <f t="shared" si="9"/>
        <v>0</v>
      </c>
      <c r="BP18" s="30">
        <f t="shared" si="10"/>
        <v>0</v>
      </c>
    </row>
    <row r="19" spans="1:104" ht="217.5" customHeight="1" x14ac:dyDescent="0.25">
      <c r="A19" s="38" t="s">
        <v>0</v>
      </c>
      <c r="B19" s="38" t="s">
        <v>11</v>
      </c>
      <c r="C19" s="38" t="s">
        <v>112</v>
      </c>
      <c r="D19" s="39">
        <v>40</v>
      </c>
      <c r="E19" s="38" t="s">
        <v>113</v>
      </c>
      <c r="F19" s="38" t="s">
        <v>222</v>
      </c>
      <c r="G19" s="40">
        <v>0.5</v>
      </c>
      <c r="H19" s="40">
        <v>0.54</v>
      </c>
      <c r="I19" s="38" t="s">
        <v>224</v>
      </c>
      <c r="J19" s="38" t="s">
        <v>4</v>
      </c>
      <c r="K19" s="38" t="s">
        <v>799</v>
      </c>
      <c r="L19" s="39" t="s">
        <v>615</v>
      </c>
      <c r="M19" s="38" t="s">
        <v>800</v>
      </c>
      <c r="N19" s="41" t="s">
        <v>801</v>
      </c>
      <c r="O19" s="48" t="s">
        <v>802</v>
      </c>
      <c r="P19" s="38" t="s">
        <v>803</v>
      </c>
      <c r="Q19" s="38" t="s">
        <v>804</v>
      </c>
      <c r="R19" s="39" t="s">
        <v>9</v>
      </c>
      <c r="S19" s="38" t="s">
        <v>805</v>
      </c>
      <c r="T19" s="46" t="s">
        <v>66</v>
      </c>
      <c r="U19" s="46" t="s">
        <v>94</v>
      </c>
      <c r="V19" s="46" t="s">
        <v>94</v>
      </c>
      <c r="W19" s="39" t="s">
        <v>95</v>
      </c>
      <c r="X19" s="39" t="s">
        <v>239</v>
      </c>
      <c r="Y19" s="38" t="s">
        <v>806</v>
      </c>
      <c r="Z19" s="38" t="s">
        <v>15</v>
      </c>
      <c r="AA19" s="38" t="s">
        <v>30</v>
      </c>
      <c r="AB19" s="38" t="s">
        <v>22</v>
      </c>
      <c r="AC19" s="48" t="s">
        <v>802</v>
      </c>
      <c r="AD19" s="41" t="s">
        <v>141</v>
      </c>
      <c r="AE19" s="41" t="s">
        <v>190</v>
      </c>
      <c r="AF19" s="39">
        <v>12</v>
      </c>
      <c r="AG19" s="39">
        <v>1</v>
      </c>
      <c r="AH19" s="39">
        <v>12</v>
      </c>
      <c r="AI19" s="13">
        <f t="shared" si="0"/>
        <v>8.3333333333333321</v>
      </c>
      <c r="AJ19" s="13">
        <f t="shared" si="1"/>
        <v>8.3333333333333321</v>
      </c>
      <c r="AK19" s="41" t="s">
        <v>910</v>
      </c>
      <c r="AL19" s="14">
        <f>((AJ19/100)*(D19/2))/'Datos Informativos'!$D$2</f>
        <v>4.5045045045045036E-2</v>
      </c>
      <c r="AM19" s="39">
        <v>4</v>
      </c>
      <c r="AN19" s="39">
        <v>12</v>
      </c>
      <c r="AO19" s="34">
        <f t="shared" si="22"/>
        <v>33.333333333333329</v>
      </c>
      <c r="AP19" s="12">
        <f t="shared" si="23"/>
        <v>33.333333333333329</v>
      </c>
      <c r="AQ19" s="121" t="s">
        <v>950</v>
      </c>
      <c r="AR19" s="35">
        <f>IF(AG19=AF19,H19,((((AP19/100)*(D19/2))/'Datos Informativos'!$D$2)))</f>
        <v>0.18018018018018014</v>
      </c>
      <c r="AS19" s="39">
        <v>0</v>
      </c>
      <c r="AT19" s="39">
        <v>12</v>
      </c>
      <c r="AU19" s="37">
        <f t="shared" si="18"/>
        <v>0</v>
      </c>
      <c r="AV19" s="37">
        <f t="shared" si="19"/>
        <v>0</v>
      </c>
      <c r="AW19" s="41"/>
      <c r="AX19" s="35">
        <f>IF(BN19=AF19,H19,((AV19/100)*(D19/2))/'Datos Informativos'!$D$2)</f>
        <v>0</v>
      </c>
      <c r="AY19" s="39">
        <v>0</v>
      </c>
      <c r="AZ19" s="39">
        <v>12</v>
      </c>
      <c r="BA19" s="37">
        <f t="shared" si="20"/>
        <v>0</v>
      </c>
      <c r="BB19" s="37">
        <f t="shared" si="21"/>
        <v>0</v>
      </c>
      <c r="BC19" s="41"/>
      <c r="BD19" s="35">
        <f>IF(BO19=AF19,H19,((BB19/100)*(D19/2))/'Datos Informativos'!$D$2)</f>
        <v>0</v>
      </c>
      <c r="BE19" s="41"/>
      <c r="BF19" s="41"/>
      <c r="BG19" s="75"/>
      <c r="BH19" s="75"/>
      <c r="BI19" s="75"/>
      <c r="BJ19" s="75"/>
      <c r="BK19" s="75"/>
      <c r="BL19" s="75"/>
      <c r="BM19" s="75">
        <f t="shared" si="7"/>
        <v>1</v>
      </c>
      <c r="BN19" s="28">
        <f t="shared" si="8"/>
        <v>4</v>
      </c>
      <c r="BO19" s="29">
        <f t="shared" si="9"/>
        <v>0</v>
      </c>
      <c r="BP19" s="30">
        <f t="shared" si="10"/>
        <v>0</v>
      </c>
    </row>
    <row r="20" spans="1:104" ht="213" customHeight="1" x14ac:dyDescent="0.25">
      <c r="A20" s="38" t="s">
        <v>0</v>
      </c>
      <c r="B20" s="38" t="s">
        <v>11</v>
      </c>
      <c r="C20" s="38" t="s">
        <v>112</v>
      </c>
      <c r="D20" s="39">
        <v>40</v>
      </c>
      <c r="E20" s="38" t="s">
        <v>113</v>
      </c>
      <c r="F20" s="38" t="s">
        <v>222</v>
      </c>
      <c r="G20" s="40">
        <v>0.5</v>
      </c>
      <c r="H20" s="40">
        <v>0.54</v>
      </c>
      <c r="I20" s="38" t="s">
        <v>224</v>
      </c>
      <c r="J20" s="38" t="s">
        <v>4</v>
      </c>
      <c r="K20" s="38" t="s">
        <v>807</v>
      </c>
      <c r="L20" s="39" t="s">
        <v>624</v>
      </c>
      <c r="M20" s="38" t="s">
        <v>233</v>
      </c>
      <c r="N20" s="41" t="s">
        <v>235</v>
      </c>
      <c r="O20" s="38" t="s">
        <v>234</v>
      </c>
      <c r="P20" s="38" t="s">
        <v>236</v>
      </c>
      <c r="Q20" s="38" t="s">
        <v>237</v>
      </c>
      <c r="R20" s="39" t="s">
        <v>8</v>
      </c>
      <c r="S20" s="38" t="s">
        <v>238</v>
      </c>
      <c r="T20" s="42" t="s">
        <v>56</v>
      </c>
      <c r="U20" s="42" t="s">
        <v>58</v>
      </c>
      <c r="V20" s="42" t="s">
        <v>58</v>
      </c>
      <c r="W20" s="39" t="s">
        <v>95</v>
      </c>
      <c r="X20" s="39" t="s">
        <v>12</v>
      </c>
      <c r="Y20" s="38" t="s">
        <v>32</v>
      </c>
      <c r="Z20" s="38" t="s">
        <v>15</v>
      </c>
      <c r="AA20" s="38" t="s">
        <v>240</v>
      </c>
      <c r="AB20" s="38" t="s">
        <v>22</v>
      </c>
      <c r="AC20" s="38" t="s">
        <v>234</v>
      </c>
      <c r="AD20" s="41" t="s">
        <v>141</v>
      </c>
      <c r="AE20" s="41" t="s">
        <v>190</v>
      </c>
      <c r="AF20" s="39">
        <v>4</v>
      </c>
      <c r="AG20" s="39">
        <v>1</v>
      </c>
      <c r="AH20" s="39">
        <v>4</v>
      </c>
      <c r="AI20" s="13">
        <f t="shared" si="0"/>
        <v>25</v>
      </c>
      <c r="AJ20" s="13">
        <f t="shared" si="1"/>
        <v>25</v>
      </c>
      <c r="AK20" s="41" t="s">
        <v>911</v>
      </c>
      <c r="AL20" s="14">
        <f>((AJ20/100)*(D20/2))/'Datos Informativos'!$D$2</f>
        <v>0.13513513513513514</v>
      </c>
      <c r="AM20" s="39">
        <v>2</v>
      </c>
      <c r="AN20" s="39">
        <v>4</v>
      </c>
      <c r="AO20" s="12">
        <f t="shared" si="22"/>
        <v>50</v>
      </c>
      <c r="AP20" s="12">
        <f t="shared" si="23"/>
        <v>50</v>
      </c>
      <c r="AQ20" s="121" t="s">
        <v>951</v>
      </c>
      <c r="AR20" s="35">
        <f>IF(AG20=AF20,H20,((((AP20/100)*(D20/2))/'Datos Informativos'!$D$2)))</f>
        <v>0.27027027027027029</v>
      </c>
      <c r="AS20" s="39">
        <v>0</v>
      </c>
      <c r="AT20" s="39">
        <v>4</v>
      </c>
      <c r="AU20" s="37">
        <f t="shared" si="18"/>
        <v>0</v>
      </c>
      <c r="AV20" s="37">
        <f t="shared" si="19"/>
        <v>0</v>
      </c>
      <c r="AW20" s="41"/>
      <c r="AX20" s="35">
        <f>IF(BN20=AF20,H20,((AV20/100)*(D20/2))/'Datos Informativos'!$D$2)</f>
        <v>0</v>
      </c>
      <c r="AY20" s="39">
        <v>0</v>
      </c>
      <c r="AZ20" s="39">
        <v>4</v>
      </c>
      <c r="BA20" s="37">
        <f t="shared" si="20"/>
        <v>0</v>
      </c>
      <c r="BB20" s="37">
        <f t="shared" si="21"/>
        <v>0</v>
      </c>
      <c r="BC20" s="41"/>
      <c r="BD20" s="35">
        <f>IF(BO20=AF20,H20,((BB20/100)*(D20/2))/'Datos Informativos'!$D$2)</f>
        <v>0</v>
      </c>
      <c r="BE20" s="41"/>
      <c r="BF20" s="41"/>
      <c r="BG20" s="75"/>
      <c r="BH20" s="75"/>
      <c r="BI20" s="75"/>
      <c r="BJ20" s="75"/>
      <c r="BK20" s="75"/>
      <c r="BL20" s="75"/>
      <c r="BM20" s="75">
        <f t="shared" si="7"/>
        <v>1</v>
      </c>
      <c r="BN20" s="28">
        <f t="shared" si="8"/>
        <v>2</v>
      </c>
      <c r="BO20" s="29">
        <f t="shared" si="9"/>
        <v>0</v>
      </c>
      <c r="BP20" s="30">
        <f t="shared" si="10"/>
        <v>0</v>
      </c>
    </row>
    <row r="21" spans="1:104" ht="270" customHeight="1" x14ac:dyDescent="0.25">
      <c r="A21" s="38" t="s">
        <v>0</v>
      </c>
      <c r="B21" s="38" t="s">
        <v>11</v>
      </c>
      <c r="C21" s="38" t="s">
        <v>112</v>
      </c>
      <c r="D21" s="39">
        <v>40</v>
      </c>
      <c r="E21" s="38" t="s">
        <v>113</v>
      </c>
      <c r="F21" s="38" t="s">
        <v>222</v>
      </c>
      <c r="G21" s="40">
        <v>0.5</v>
      </c>
      <c r="H21" s="40">
        <v>0.54</v>
      </c>
      <c r="I21" s="38" t="s">
        <v>224</v>
      </c>
      <c r="J21" s="38" t="s">
        <v>4</v>
      </c>
      <c r="K21" s="38" t="s">
        <v>808</v>
      </c>
      <c r="L21" s="39" t="s">
        <v>615</v>
      </c>
      <c r="M21" s="38" t="s">
        <v>22</v>
      </c>
      <c r="N21" s="41" t="s">
        <v>245</v>
      </c>
      <c r="O21" s="38" t="s">
        <v>244</v>
      </c>
      <c r="P21" s="49" t="s">
        <v>241</v>
      </c>
      <c r="Q21" s="38" t="s">
        <v>76</v>
      </c>
      <c r="R21" s="39" t="s">
        <v>8</v>
      </c>
      <c r="S21" s="38" t="s">
        <v>242</v>
      </c>
      <c r="T21" s="42" t="s">
        <v>67</v>
      </c>
      <c r="U21" s="42" t="s">
        <v>66</v>
      </c>
      <c r="V21" s="42" t="s">
        <v>66</v>
      </c>
      <c r="W21" s="39" t="s">
        <v>95</v>
      </c>
      <c r="X21" s="39" t="s">
        <v>239</v>
      </c>
      <c r="Y21" s="38" t="s">
        <v>21</v>
      </c>
      <c r="Z21" s="38" t="s">
        <v>15</v>
      </c>
      <c r="AA21" s="38" t="s">
        <v>243</v>
      </c>
      <c r="AB21" s="38" t="s">
        <v>22</v>
      </c>
      <c r="AC21" s="38" t="s">
        <v>244</v>
      </c>
      <c r="AD21" s="41" t="s">
        <v>141</v>
      </c>
      <c r="AE21" s="41" t="s">
        <v>190</v>
      </c>
      <c r="AF21" s="39">
        <v>24</v>
      </c>
      <c r="AG21" s="39">
        <v>2</v>
      </c>
      <c r="AH21" s="39">
        <v>24</v>
      </c>
      <c r="AI21" s="34">
        <f t="shared" si="0"/>
        <v>8.3333333333333321</v>
      </c>
      <c r="AJ21" s="34">
        <f t="shared" si="1"/>
        <v>8.3333333333333321</v>
      </c>
      <c r="AK21" s="41" t="s">
        <v>912</v>
      </c>
      <c r="AL21" s="14">
        <f>((AJ21/100)*(D21/2))/'Datos Informativos'!$D$2</f>
        <v>4.5045045045045036E-2</v>
      </c>
      <c r="AM21" s="39">
        <v>8</v>
      </c>
      <c r="AN21" s="39">
        <v>24</v>
      </c>
      <c r="AO21" s="12">
        <f t="shared" si="22"/>
        <v>33.333333333333329</v>
      </c>
      <c r="AP21" s="12">
        <f t="shared" si="23"/>
        <v>33.333333333333329</v>
      </c>
      <c r="AQ21" s="121" t="s">
        <v>952</v>
      </c>
      <c r="AR21" s="35">
        <f>IF(AG21=AF21,H21,((((AP21/100)*(D21/2))/'Datos Informativos'!$D$2)))</f>
        <v>0.18018018018018014</v>
      </c>
      <c r="AS21" s="39">
        <v>6</v>
      </c>
      <c r="AT21" s="39">
        <v>24</v>
      </c>
      <c r="AU21" s="37">
        <f t="shared" si="18"/>
        <v>25</v>
      </c>
      <c r="AV21" s="37">
        <f t="shared" si="19"/>
        <v>25</v>
      </c>
      <c r="AW21" s="41"/>
      <c r="AX21" s="35">
        <f>IF(BN21=AF21,H21,((AV21/100)*(D21/2))/'Datos Informativos'!$D$2)</f>
        <v>0.13513513513513514</v>
      </c>
      <c r="AY21" s="39">
        <v>6</v>
      </c>
      <c r="AZ21" s="39">
        <v>24</v>
      </c>
      <c r="BA21" s="37">
        <f t="shared" si="20"/>
        <v>25</v>
      </c>
      <c r="BB21" s="37">
        <f t="shared" si="21"/>
        <v>25</v>
      </c>
      <c r="BC21" s="41"/>
      <c r="BD21" s="35">
        <f>IF(BO21=AF21,H21,((BB21/100)*(D21/2))/'Datos Informativos'!$D$2)</f>
        <v>0.13513513513513514</v>
      </c>
      <c r="BE21" s="41"/>
      <c r="BF21" s="41"/>
      <c r="BG21" s="75"/>
      <c r="BH21" s="75"/>
      <c r="BI21" s="75"/>
      <c r="BJ21" s="75"/>
      <c r="BK21" s="75"/>
      <c r="BL21" s="75"/>
      <c r="BM21" s="75">
        <f t="shared" si="7"/>
        <v>2</v>
      </c>
      <c r="BN21" s="28">
        <f t="shared" si="8"/>
        <v>8</v>
      </c>
      <c r="BO21" s="29">
        <f t="shared" si="9"/>
        <v>6</v>
      </c>
      <c r="BP21" s="30">
        <f t="shared" si="10"/>
        <v>6</v>
      </c>
    </row>
    <row r="22" spans="1:104" s="7" customFormat="1" ht="216" customHeight="1" x14ac:dyDescent="0.25">
      <c r="A22" s="38" t="s">
        <v>0</v>
      </c>
      <c r="B22" s="38" t="s">
        <v>11</v>
      </c>
      <c r="C22" s="38" t="s">
        <v>112</v>
      </c>
      <c r="D22" s="39">
        <v>40</v>
      </c>
      <c r="E22" s="38" t="s">
        <v>113</v>
      </c>
      <c r="F22" s="38" t="s">
        <v>222</v>
      </c>
      <c r="G22" s="40">
        <v>0.5</v>
      </c>
      <c r="H22" s="40">
        <v>0.54</v>
      </c>
      <c r="I22" s="38" t="s">
        <v>224</v>
      </c>
      <c r="J22" s="38" t="s">
        <v>4</v>
      </c>
      <c r="K22" s="38" t="s">
        <v>809</v>
      </c>
      <c r="L22" s="39" t="s">
        <v>615</v>
      </c>
      <c r="M22" s="38" t="s">
        <v>22</v>
      </c>
      <c r="N22" s="41" t="s">
        <v>251</v>
      </c>
      <c r="O22" s="38" t="s">
        <v>247</v>
      </c>
      <c r="P22" s="49" t="s">
        <v>248</v>
      </c>
      <c r="Q22" s="38" t="s">
        <v>75</v>
      </c>
      <c r="R22" s="39" t="s">
        <v>8</v>
      </c>
      <c r="S22" s="38" t="s">
        <v>254</v>
      </c>
      <c r="T22" s="42" t="s">
        <v>810</v>
      </c>
      <c r="U22" s="42" t="s">
        <v>811</v>
      </c>
      <c r="V22" s="42" t="s">
        <v>812</v>
      </c>
      <c r="W22" s="39" t="s">
        <v>623</v>
      </c>
      <c r="X22" s="39" t="s">
        <v>12</v>
      </c>
      <c r="Y22" s="38" t="s">
        <v>23</v>
      </c>
      <c r="Z22" s="38" t="s">
        <v>15</v>
      </c>
      <c r="AA22" s="38" t="s">
        <v>24</v>
      </c>
      <c r="AB22" s="38" t="s">
        <v>25</v>
      </c>
      <c r="AC22" s="38" t="s">
        <v>246</v>
      </c>
      <c r="AD22" s="41" t="s">
        <v>141</v>
      </c>
      <c r="AE22" s="41" t="s">
        <v>190</v>
      </c>
      <c r="AF22" s="47">
        <v>4310812650</v>
      </c>
      <c r="AG22" s="47">
        <f>+AF22/4</f>
        <v>1077703162.5</v>
      </c>
      <c r="AH22" s="47">
        <v>4310812650</v>
      </c>
      <c r="AI22" s="26">
        <f t="shared" si="0"/>
        <v>25</v>
      </c>
      <c r="AJ22" s="26">
        <f t="shared" si="1"/>
        <v>25</v>
      </c>
      <c r="AK22" s="41" t="s">
        <v>895</v>
      </c>
      <c r="AL22" s="14">
        <f>((AJ22/100)*(D22/2))/'Datos Informativos'!$D$2</f>
        <v>0.13513513513513514</v>
      </c>
      <c r="AM22" s="47">
        <v>2155406326</v>
      </c>
      <c r="AN22" s="47">
        <v>4310812650</v>
      </c>
      <c r="AO22" s="25">
        <f t="shared" si="22"/>
        <v>50.000000023197479</v>
      </c>
      <c r="AP22" s="25">
        <f t="shared" si="23"/>
        <v>50.000000023197479</v>
      </c>
      <c r="AQ22" s="121" t="s">
        <v>953</v>
      </c>
      <c r="AR22" s="35">
        <f>IF(AG22=AF22,H22,((((AP22/100)*(D22/2))/'Datos Informativos'!$D$2)))</f>
        <v>0.27027027039566204</v>
      </c>
      <c r="AS22" s="47">
        <v>0</v>
      </c>
      <c r="AT22" s="47">
        <v>4310812650</v>
      </c>
      <c r="AU22" s="37">
        <f t="shared" si="18"/>
        <v>0</v>
      </c>
      <c r="AV22" s="37">
        <f t="shared" si="19"/>
        <v>0</v>
      </c>
      <c r="AW22" s="41"/>
      <c r="AX22" s="35">
        <f>IF(BN22=AF22,H22,((AV22/100)*(D22/2))/'Datos Informativos'!$D$2)</f>
        <v>0</v>
      </c>
      <c r="AY22" s="47">
        <v>0</v>
      </c>
      <c r="AZ22" s="47">
        <v>4310812650</v>
      </c>
      <c r="BA22" s="37">
        <f t="shared" si="20"/>
        <v>0</v>
      </c>
      <c r="BB22" s="37">
        <f t="shared" si="21"/>
        <v>0</v>
      </c>
      <c r="BC22" s="41"/>
      <c r="BD22" s="35">
        <f>IF(BO22=AF22,H22,((BB22/100)*(D22/2))/'Datos Informativos'!$D$2)</f>
        <v>0</v>
      </c>
      <c r="BE22" s="41"/>
      <c r="BF22" s="41"/>
      <c r="BG22" s="75"/>
      <c r="BH22" s="75"/>
      <c r="BI22" s="75"/>
      <c r="BJ22" s="75"/>
      <c r="BK22" s="75"/>
      <c r="BL22" s="75"/>
      <c r="BM22" s="75">
        <f t="shared" si="7"/>
        <v>1077703162.5</v>
      </c>
      <c r="BN22" s="28">
        <f t="shared" si="8"/>
        <v>2155406326</v>
      </c>
      <c r="BO22" s="29">
        <f t="shared" si="9"/>
        <v>0</v>
      </c>
      <c r="BP22" s="30">
        <f t="shared" si="10"/>
        <v>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112</v>
      </c>
      <c r="D23" s="39">
        <v>40</v>
      </c>
      <c r="E23" s="38" t="s">
        <v>113</v>
      </c>
      <c r="F23" s="38" t="s">
        <v>222</v>
      </c>
      <c r="G23" s="40">
        <v>0.5</v>
      </c>
      <c r="H23" s="40">
        <v>0.54</v>
      </c>
      <c r="I23" s="38" t="s">
        <v>224</v>
      </c>
      <c r="J23" s="38" t="s">
        <v>4</v>
      </c>
      <c r="K23" s="38" t="s">
        <v>813</v>
      </c>
      <c r="L23" s="39" t="s">
        <v>615</v>
      </c>
      <c r="M23" s="38" t="s">
        <v>22</v>
      </c>
      <c r="N23" s="41" t="s">
        <v>252</v>
      </c>
      <c r="O23" s="38" t="s">
        <v>249</v>
      </c>
      <c r="P23" s="49" t="s">
        <v>250</v>
      </c>
      <c r="Q23" s="38" t="s">
        <v>253</v>
      </c>
      <c r="R23" s="39" t="s">
        <v>9</v>
      </c>
      <c r="S23" s="38" t="s">
        <v>255</v>
      </c>
      <c r="T23" s="42" t="s">
        <v>814</v>
      </c>
      <c r="U23" s="42" t="s">
        <v>815</v>
      </c>
      <c r="V23" s="42" t="s">
        <v>816</v>
      </c>
      <c r="W23" s="39" t="s">
        <v>623</v>
      </c>
      <c r="X23" s="39" t="s">
        <v>12</v>
      </c>
      <c r="Y23" s="38" t="s">
        <v>15</v>
      </c>
      <c r="Z23" s="38" t="s">
        <v>15</v>
      </c>
      <c r="AA23" s="38" t="s">
        <v>33</v>
      </c>
      <c r="AB23" s="38" t="s">
        <v>22</v>
      </c>
      <c r="AC23" s="38" t="s">
        <v>249</v>
      </c>
      <c r="AD23" s="41" t="s">
        <v>141</v>
      </c>
      <c r="AE23" s="41" t="s">
        <v>190</v>
      </c>
      <c r="AF23" s="47">
        <v>4310812650</v>
      </c>
      <c r="AG23" s="47">
        <v>1287954577</v>
      </c>
      <c r="AH23" s="47">
        <v>4310812650</v>
      </c>
      <c r="AI23" s="13">
        <f t="shared" si="0"/>
        <v>29.877303459244516</v>
      </c>
      <c r="AJ23" s="13">
        <f t="shared" si="1"/>
        <v>29.877303459244516</v>
      </c>
      <c r="AK23" s="41" t="s">
        <v>896</v>
      </c>
      <c r="AL23" s="14">
        <f>((AJ23/100)*(D23/2))/'Datos Informativos'!$D$2</f>
        <v>0.16149893761753792</v>
      </c>
      <c r="AM23" s="122">
        <v>2123619319</v>
      </c>
      <c r="AN23" s="47">
        <v>4310812650</v>
      </c>
      <c r="AO23" s="25">
        <f t="shared" si="22"/>
        <v>49.262621492028885</v>
      </c>
      <c r="AP23" s="25">
        <f t="shared" si="23"/>
        <v>49.262621492028885</v>
      </c>
      <c r="AQ23" s="121" t="s">
        <v>972</v>
      </c>
      <c r="AR23" s="35">
        <f>IF(AG23=AF23,H23,((((AP23/100)*(D23/2))/'Datos Informativos'!$D$2)))</f>
        <v>0.26628444049745342</v>
      </c>
      <c r="AS23" s="47">
        <v>0</v>
      </c>
      <c r="AT23" s="47">
        <v>4310812650</v>
      </c>
      <c r="AU23" s="37">
        <f t="shared" si="18"/>
        <v>0</v>
      </c>
      <c r="AV23" s="37">
        <f t="shared" si="19"/>
        <v>0</v>
      </c>
      <c r="AW23" s="69"/>
      <c r="AX23" s="35">
        <f>IF(BN23=AF23,H23,((AV23/100)*(D23/2))/'Datos Informativos'!$D$2)</f>
        <v>0</v>
      </c>
      <c r="AY23" s="47">
        <v>0</v>
      </c>
      <c r="AZ23" s="47">
        <v>4310812650</v>
      </c>
      <c r="BA23" s="37">
        <f t="shared" si="20"/>
        <v>0</v>
      </c>
      <c r="BB23" s="37">
        <f t="shared" si="21"/>
        <v>0</v>
      </c>
      <c r="BC23" s="41"/>
      <c r="BD23" s="35">
        <f>IF(BO23=AF23,H23,((BB23/100)*(D23/2))/'Datos Informativos'!$D$2)</f>
        <v>0</v>
      </c>
      <c r="BE23" s="41"/>
      <c r="BF23" s="41"/>
      <c r="BG23" s="75"/>
      <c r="BH23" s="75"/>
      <c r="BI23" s="75"/>
      <c r="BJ23" s="75"/>
      <c r="BK23" s="75"/>
      <c r="BL23" s="75"/>
      <c r="BM23" s="75">
        <f t="shared" si="7"/>
        <v>1287954577</v>
      </c>
      <c r="BN23" s="28">
        <f t="shared" si="8"/>
        <v>2123619319</v>
      </c>
      <c r="BO23" s="29">
        <f t="shared" si="9"/>
        <v>0</v>
      </c>
      <c r="BP23" s="30">
        <f t="shared" si="10"/>
        <v>0</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112</v>
      </c>
      <c r="D24" s="39">
        <v>40</v>
      </c>
      <c r="E24" s="38" t="s">
        <v>113</v>
      </c>
      <c r="F24" s="38" t="s">
        <v>222</v>
      </c>
      <c r="G24" s="40">
        <v>0.5</v>
      </c>
      <c r="H24" s="40">
        <v>0.54</v>
      </c>
      <c r="I24" s="38" t="s">
        <v>224</v>
      </c>
      <c r="J24" s="38" t="s">
        <v>4</v>
      </c>
      <c r="K24" s="38" t="s">
        <v>817</v>
      </c>
      <c r="L24" s="39" t="s">
        <v>615</v>
      </c>
      <c r="M24" s="38" t="s">
        <v>22</v>
      </c>
      <c r="N24" s="41" t="s">
        <v>258</v>
      </c>
      <c r="O24" s="38" t="s">
        <v>256</v>
      </c>
      <c r="P24" s="49" t="s">
        <v>257</v>
      </c>
      <c r="Q24" s="38" t="s">
        <v>274</v>
      </c>
      <c r="R24" s="39" t="s">
        <v>8</v>
      </c>
      <c r="S24" s="38" t="s">
        <v>259</v>
      </c>
      <c r="T24" s="42" t="s">
        <v>818</v>
      </c>
      <c r="U24" s="42" t="s">
        <v>819</v>
      </c>
      <c r="V24" s="42" t="s">
        <v>820</v>
      </c>
      <c r="W24" s="39" t="s">
        <v>623</v>
      </c>
      <c r="X24" s="39" t="s">
        <v>239</v>
      </c>
      <c r="Y24" s="38" t="s">
        <v>35</v>
      </c>
      <c r="Z24" s="38" t="s">
        <v>15</v>
      </c>
      <c r="AA24" s="38" t="s">
        <v>33</v>
      </c>
      <c r="AB24" s="38" t="s">
        <v>260</v>
      </c>
      <c r="AC24" s="38" t="s">
        <v>256</v>
      </c>
      <c r="AD24" s="41" t="s">
        <v>141</v>
      </c>
      <c r="AE24" s="41" t="s">
        <v>190</v>
      </c>
      <c r="AF24" s="47">
        <v>4310812650</v>
      </c>
      <c r="AG24" s="47">
        <v>1287954577</v>
      </c>
      <c r="AH24" s="47">
        <v>4310812650</v>
      </c>
      <c r="AI24" s="13">
        <f t="shared" si="0"/>
        <v>29.877303459244516</v>
      </c>
      <c r="AJ24" s="13">
        <f t="shared" si="1"/>
        <v>29.877303459244516</v>
      </c>
      <c r="AK24" s="41" t="s">
        <v>899</v>
      </c>
      <c r="AL24" s="14">
        <f>((AJ24/100)*(D24/2))/'Datos Informativos'!$D$2</f>
        <v>0.16149893761753792</v>
      </c>
      <c r="AM24" s="47">
        <v>2123619319</v>
      </c>
      <c r="AN24" s="47">
        <v>4310812650</v>
      </c>
      <c r="AO24" s="25">
        <f t="shared" si="22"/>
        <v>49.262621492028885</v>
      </c>
      <c r="AP24" s="25">
        <f t="shared" si="23"/>
        <v>49.262621492028885</v>
      </c>
      <c r="AQ24" s="121" t="s">
        <v>971</v>
      </c>
      <c r="AR24" s="35">
        <f>IF(AG24=AF24,H24,((((AP24/100)*(D24/2))/'Datos Informativos'!$D$2)))</f>
        <v>0.26628444049745342</v>
      </c>
      <c r="AS24" s="47">
        <v>0</v>
      </c>
      <c r="AT24" s="47">
        <v>4310812650</v>
      </c>
      <c r="AU24" s="37">
        <f t="shared" si="18"/>
        <v>0</v>
      </c>
      <c r="AV24" s="37">
        <f t="shared" si="19"/>
        <v>0</v>
      </c>
      <c r="AW24" s="41"/>
      <c r="AX24" s="35">
        <f>IF(BN24=AF24,H24,((AV24/100)*(D24/2))/'Datos Informativos'!$D$2)</f>
        <v>0</v>
      </c>
      <c r="AY24" s="47">
        <v>0</v>
      </c>
      <c r="AZ24" s="47">
        <v>4310812650</v>
      </c>
      <c r="BA24" s="37">
        <f t="shared" si="20"/>
        <v>0</v>
      </c>
      <c r="BB24" s="37">
        <f t="shared" si="21"/>
        <v>0</v>
      </c>
      <c r="BC24" s="41"/>
      <c r="BD24" s="35">
        <f>IF(BO24=AF24,H24,((BB24/100)*(D24/2))/'Datos Informativos'!$D$2)</f>
        <v>0</v>
      </c>
      <c r="BE24" s="41"/>
      <c r="BF24" s="41"/>
      <c r="BG24" s="75"/>
      <c r="BH24" s="75"/>
      <c r="BI24" s="75"/>
      <c r="BJ24" s="75"/>
      <c r="BK24" s="75"/>
      <c r="BL24" s="75"/>
      <c r="BM24" s="75">
        <f t="shared" si="7"/>
        <v>1287954577</v>
      </c>
      <c r="BN24" s="28">
        <f t="shared" si="8"/>
        <v>2123619319</v>
      </c>
      <c r="BO24" s="29">
        <f t="shared" si="9"/>
        <v>0</v>
      </c>
      <c r="BP24" s="30">
        <f t="shared" si="10"/>
        <v>0</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112</v>
      </c>
      <c r="D25" s="39">
        <v>40</v>
      </c>
      <c r="E25" s="38" t="s">
        <v>113</v>
      </c>
      <c r="F25" s="38" t="s">
        <v>222</v>
      </c>
      <c r="G25" s="40">
        <v>0.5</v>
      </c>
      <c r="H25" s="40">
        <v>0.54</v>
      </c>
      <c r="I25" s="38" t="s">
        <v>224</v>
      </c>
      <c r="J25" s="38" t="s">
        <v>4</v>
      </c>
      <c r="K25" s="38" t="s">
        <v>821</v>
      </c>
      <c r="L25" s="39" t="s">
        <v>615</v>
      </c>
      <c r="M25" s="38" t="s">
        <v>22</v>
      </c>
      <c r="N25" s="41" t="s">
        <v>263</v>
      </c>
      <c r="O25" s="38" t="s">
        <v>261</v>
      </c>
      <c r="P25" s="38" t="s">
        <v>262</v>
      </c>
      <c r="Q25" s="38" t="s">
        <v>275</v>
      </c>
      <c r="R25" s="39" t="s">
        <v>8</v>
      </c>
      <c r="S25" s="38" t="s">
        <v>259</v>
      </c>
      <c r="T25" s="42" t="s">
        <v>755</v>
      </c>
      <c r="U25" s="42" t="s">
        <v>756</v>
      </c>
      <c r="V25" s="42" t="s">
        <v>757</v>
      </c>
      <c r="W25" s="39" t="s">
        <v>623</v>
      </c>
      <c r="X25" s="39" t="s">
        <v>239</v>
      </c>
      <c r="Y25" s="38" t="s">
        <v>35</v>
      </c>
      <c r="Z25" s="38" t="s">
        <v>15</v>
      </c>
      <c r="AA25" s="38" t="s">
        <v>36</v>
      </c>
      <c r="AB25" s="38" t="s">
        <v>37</v>
      </c>
      <c r="AC25" s="38" t="s">
        <v>261</v>
      </c>
      <c r="AD25" s="41" t="s">
        <v>141</v>
      </c>
      <c r="AE25" s="41" t="s">
        <v>190</v>
      </c>
      <c r="AF25" s="47">
        <v>4310812650</v>
      </c>
      <c r="AG25" s="47">
        <v>777576782</v>
      </c>
      <c r="AH25" s="47">
        <v>4310812650</v>
      </c>
      <c r="AI25" s="34">
        <f t="shared" si="0"/>
        <v>18.037823610821967</v>
      </c>
      <c r="AJ25" s="34">
        <f t="shared" si="1"/>
        <v>18.037823610821967</v>
      </c>
      <c r="AK25" s="41" t="s">
        <v>897</v>
      </c>
      <c r="AL25" s="14">
        <f>((AJ25/100)*(D25/2))/'Datos Informativos'!$D$2</f>
        <v>9.7501749247686315E-2</v>
      </c>
      <c r="AM25" s="122">
        <v>1777296945</v>
      </c>
      <c r="AN25" s="47">
        <v>4310812650</v>
      </c>
      <c r="AO25" s="25">
        <f t="shared" si="22"/>
        <v>41.228814362878893</v>
      </c>
      <c r="AP25" s="25">
        <f t="shared" si="23"/>
        <v>41.228814362878893</v>
      </c>
      <c r="AQ25" s="121" t="s">
        <v>954</v>
      </c>
      <c r="AR25" s="35">
        <f>IF(AG25=AF25,H25,((((AP25/100)*(D25/2))/'Datos Informativos'!$D$2)))</f>
        <v>0.22285845601556156</v>
      </c>
      <c r="AS25" s="47">
        <v>0</v>
      </c>
      <c r="AT25" s="47">
        <v>4310812650</v>
      </c>
      <c r="AU25" s="37">
        <f t="shared" si="18"/>
        <v>0</v>
      </c>
      <c r="AV25" s="37">
        <f t="shared" si="19"/>
        <v>0</v>
      </c>
      <c r="AW25" s="41"/>
      <c r="AX25" s="35">
        <f>IF(BN25=AF25,H25,((AV25/100)*(D25/2))/'Datos Informativos'!$D$2)</f>
        <v>0</v>
      </c>
      <c r="AY25" s="47">
        <v>0</v>
      </c>
      <c r="AZ25" s="47">
        <v>4310812650</v>
      </c>
      <c r="BA25" s="37">
        <f t="shared" si="20"/>
        <v>0</v>
      </c>
      <c r="BB25" s="37">
        <f t="shared" si="21"/>
        <v>0</v>
      </c>
      <c r="BC25" s="41"/>
      <c r="BD25" s="35">
        <f>IF(BO25=AF25,H25,((BB25/100)*(D25/2))/'Datos Informativos'!$D$2)</f>
        <v>0</v>
      </c>
      <c r="BE25" s="41"/>
      <c r="BF25" s="41"/>
      <c r="BG25" s="75"/>
      <c r="BH25" s="75"/>
      <c r="BI25" s="75"/>
      <c r="BJ25" s="75"/>
      <c r="BK25" s="75"/>
      <c r="BL25" s="75"/>
      <c r="BM25" s="75">
        <f t="shared" si="7"/>
        <v>777576782</v>
      </c>
      <c r="BN25" s="28">
        <f t="shared" si="8"/>
        <v>1777296945</v>
      </c>
      <c r="BO25" s="29">
        <f t="shared" si="9"/>
        <v>0</v>
      </c>
      <c r="BP25" s="30">
        <f t="shared" si="10"/>
        <v>0</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112</v>
      </c>
      <c r="D26" s="39">
        <v>40</v>
      </c>
      <c r="E26" s="38" t="s">
        <v>113</v>
      </c>
      <c r="F26" s="38" t="s">
        <v>222</v>
      </c>
      <c r="G26" s="40">
        <v>0.5</v>
      </c>
      <c r="H26" s="40">
        <v>0.54</v>
      </c>
      <c r="I26" s="38" t="s">
        <v>224</v>
      </c>
      <c r="J26" s="38" t="s">
        <v>4</v>
      </c>
      <c r="K26" s="38" t="s">
        <v>822</v>
      </c>
      <c r="L26" s="39" t="s">
        <v>615</v>
      </c>
      <c r="M26" s="38" t="s">
        <v>22</v>
      </c>
      <c r="N26" s="41" t="s">
        <v>625</v>
      </c>
      <c r="O26" s="38" t="s">
        <v>264</v>
      </c>
      <c r="P26" s="38" t="s">
        <v>265</v>
      </c>
      <c r="Q26" s="38" t="s">
        <v>276</v>
      </c>
      <c r="R26" s="39" t="s">
        <v>8</v>
      </c>
      <c r="S26" s="38" t="s">
        <v>259</v>
      </c>
      <c r="T26" s="42" t="s">
        <v>754</v>
      </c>
      <c r="U26" s="42" t="s">
        <v>752</v>
      </c>
      <c r="V26" s="42" t="s">
        <v>753</v>
      </c>
      <c r="W26" s="39" t="s">
        <v>623</v>
      </c>
      <c r="X26" s="39" t="s">
        <v>239</v>
      </c>
      <c r="Y26" s="38" t="s">
        <v>35</v>
      </c>
      <c r="Z26" s="38" t="s">
        <v>15</v>
      </c>
      <c r="AA26" s="38" t="s">
        <v>36</v>
      </c>
      <c r="AB26" s="38" t="s">
        <v>37</v>
      </c>
      <c r="AC26" s="38" t="s">
        <v>264</v>
      </c>
      <c r="AD26" s="41" t="s">
        <v>141</v>
      </c>
      <c r="AE26" s="41" t="s">
        <v>190</v>
      </c>
      <c r="AF26" s="47">
        <v>4310812650</v>
      </c>
      <c r="AG26" s="47">
        <v>777576782</v>
      </c>
      <c r="AH26" s="47">
        <v>4310812650</v>
      </c>
      <c r="AI26" s="37">
        <f t="shared" si="0"/>
        <v>18.037823610821967</v>
      </c>
      <c r="AJ26" s="37">
        <f t="shared" si="1"/>
        <v>18.037823610821967</v>
      </c>
      <c r="AK26" s="41" t="s">
        <v>898</v>
      </c>
      <c r="AL26" s="14">
        <f>((AJ26/100)*(D26/2))/'Datos Informativos'!$D$2</f>
        <v>9.7501749247686315E-2</v>
      </c>
      <c r="AM26" s="47">
        <v>1777296945</v>
      </c>
      <c r="AN26" s="47">
        <v>4310812650</v>
      </c>
      <c r="AO26" s="25">
        <f t="shared" si="22"/>
        <v>41.228814362878893</v>
      </c>
      <c r="AP26" s="25">
        <f t="shared" si="23"/>
        <v>41.228814362878893</v>
      </c>
      <c r="AQ26" s="121" t="s">
        <v>955</v>
      </c>
      <c r="AR26" s="35">
        <f>IF(AG26=AF26,H26,((((AP26/100)*(D26/2))/'Datos Informativos'!$D$2)))</f>
        <v>0.22285845601556156</v>
      </c>
      <c r="AS26" s="47">
        <v>0</v>
      </c>
      <c r="AT26" s="47">
        <v>4310812650</v>
      </c>
      <c r="AU26" s="37">
        <f t="shared" si="18"/>
        <v>0</v>
      </c>
      <c r="AV26" s="37">
        <f t="shared" si="19"/>
        <v>0</v>
      </c>
      <c r="AW26" s="41"/>
      <c r="AX26" s="35">
        <f>IF(BN26=AF26,H26,((AV26/100)*(D26/2))/'Datos Informativos'!$D$2)</f>
        <v>0</v>
      </c>
      <c r="AY26" s="47">
        <v>0</v>
      </c>
      <c r="AZ26" s="47">
        <v>4310812650</v>
      </c>
      <c r="BA26" s="37">
        <f t="shared" si="20"/>
        <v>0</v>
      </c>
      <c r="BB26" s="37">
        <f t="shared" si="21"/>
        <v>0</v>
      </c>
      <c r="BC26" s="41"/>
      <c r="BD26" s="35">
        <f>IF(BO26=AF26,H26,((BB26/100)*(D26/2))/'Datos Informativos'!$D$2)</f>
        <v>0</v>
      </c>
      <c r="BE26" s="41"/>
      <c r="BF26" s="41"/>
      <c r="BG26" s="75"/>
      <c r="BH26" s="75"/>
      <c r="BI26" s="75"/>
      <c r="BJ26" s="75"/>
      <c r="BK26" s="75"/>
      <c r="BL26" s="75"/>
      <c r="BM26" s="75">
        <f t="shared" si="7"/>
        <v>777576782</v>
      </c>
      <c r="BN26" s="28">
        <f t="shared" si="8"/>
        <v>1777296945</v>
      </c>
      <c r="BO26" s="29">
        <f t="shared" si="9"/>
        <v>0</v>
      </c>
      <c r="BP26" s="30">
        <f t="shared" si="10"/>
        <v>0</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112</v>
      </c>
      <c r="D27" s="39">
        <v>40</v>
      </c>
      <c r="E27" s="38" t="s">
        <v>113</v>
      </c>
      <c r="F27" s="38" t="s">
        <v>222</v>
      </c>
      <c r="G27" s="40">
        <v>0.5</v>
      </c>
      <c r="H27" s="40">
        <v>0.54</v>
      </c>
      <c r="I27" s="38" t="s">
        <v>266</v>
      </c>
      <c r="J27" s="38" t="s">
        <v>267</v>
      </c>
      <c r="K27" s="38" t="s">
        <v>823</v>
      </c>
      <c r="L27" s="39" t="s">
        <v>615</v>
      </c>
      <c r="M27" s="38" t="s">
        <v>268</v>
      </c>
      <c r="N27" s="41" t="s">
        <v>269</v>
      </c>
      <c r="O27" s="38" t="s">
        <v>271</v>
      </c>
      <c r="P27" s="38" t="s">
        <v>270</v>
      </c>
      <c r="Q27" s="38" t="s">
        <v>277</v>
      </c>
      <c r="R27" s="39" t="s">
        <v>8</v>
      </c>
      <c r="S27" s="38" t="s">
        <v>272</v>
      </c>
      <c r="T27" s="42" t="s">
        <v>869</v>
      </c>
      <c r="U27" s="42" t="s">
        <v>731</v>
      </c>
      <c r="V27" s="42" t="s">
        <v>868</v>
      </c>
      <c r="W27" s="39" t="s">
        <v>623</v>
      </c>
      <c r="X27" s="39" t="s">
        <v>12</v>
      </c>
      <c r="Y27" s="38" t="s">
        <v>26</v>
      </c>
      <c r="Z27" s="38" t="s">
        <v>26</v>
      </c>
      <c r="AA27" s="38" t="s">
        <v>16</v>
      </c>
      <c r="AB27" s="38" t="s">
        <v>27</v>
      </c>
      <c r="AC27" s="38" t="s">
        <v>271</v>
      </c>
      <c r="AD27" s="41" t="s">
        <v>141</v>
      </c>
      <c r="AE27" s="41" t="s">
        <v>190</v>
      </c>
      <c r="AF27" s="47">
        <v>827312095</v>
      </c>
      <c r="AG27" s="47">
        <v>491520421</v>
      </c>
      <c r="AH27" s="47">
        <v>827312095</v>
      </c>
      <c r="AI27" s="26">
        <f t="shared" si="0"/>
        <v>59.411729137116019</v>
      </c>
      <c r="AJ27" s="26">
        <f t="shared" si="1"/>
        <v>59.411729137116019</v>
      </c>
      <c r="AK27" s="41" t="s">
        <v>865</v>
      </c>
      <c r="AL27" s="14">
        <f>((AJ27/100)*(D27/2))/'Datos Informativos'!$D$2</f>
        <v>0.32114448182224875</v>
      </c>
      <c r="AM27" s="47">
        <v>491520421</v>
      </c>
      <c r="AN27" s="47">
        <v>827312095</v>
      </c>
      <c r="AO27" s="34">
        <f t="shared" si="22"/>
        <v>59.411729137116019</v>
      </c>
      <c r="AP27" s="34">
        <f t="shared" si="23"/>
        <v>59.411729137116019</v>
      </c>
      <c r="AQ27" s="41" t="s">
        <v>936</v>
      </c>
      <c r="AR27" s="35">
        <f>IF(AG27=AF27,H27,((((AP27/100)*(D27/2))/'Datos Informativos'!$D$2)))</f>
        <v>0.32114448182224875</v>
      </c>
      <c r="AS27" s="47">
        <v>0</v>
      </c>
      <c r="AT27" s="47">
        <v>827312095</v>
      </c>
      <c r="AU27" s="37">
        <f t="shared" si="18"/>
        <v>0</v>
      </c>
      <c r="AV27" s="37">
        <f t="shared" si="19"/>
        <v>0</v>
      </c>
      <c r="AW27" s="41"/>
      <c r="AX27" s="35">
        <f>IF(BN27=AF27,H27,((AV27/100)*(D27/2))/'Datos Informativos'!$D$2)</f>
        <v>0</v>
      </c>
      <c r="AY27" s="47">
        <v>0</v>
      </c>
      <c r="AZ27" s="47">
        <v>827312095</v>
      </c>
      <c r="BA27" s="37">
        <f t="shared" si="20"/>
        <v>0</v>
      </c>
      <c r="BB27" s="37">
        <f t="shared" si="21"/>
        <v>0</v>
      </c>
      <c r="BC27" s="41"/>
      <c r="BD27" s="35">
        <f>IF(BO27=AF27,H27,((BB27/100)*(D27/2))/'Datos Informativos'!$D$2)</f>
        <v>0</v>
      </c>
      <c r="BE27" s="41"/>
      <c r="BF27" s="41"/>
      <c r="BG27" s="75"/>
      <c r="BH27" s="75"/>
      <c r="BI27" s="75"/>
      <c r="BJ27" s="75"/>
      <c r="BK27" s="75"/>
      <c r="BL27" s="75"/>
      <c r="BM27" s="75">
        <f t="shared" si="7"/>
        <v>491520421</v>
      </c>
      <c r="BN27" s="28">
        <f t="shared" si="8"/>
        <v>491520421</v>
      </c>
      <c r="BO27" s="29">
        <f t="shared" si="9"/>
        <v>0</v>
      </c>
      <c r="BP27" s="30">
        <f t="shared" si="10"/>
        <v>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112</v>
      </c>
      <c r="D28" s="39">
        <v>40</v>
      </c>
      <c r="E28" s="38" t="s">
        <v>113</v>
      </c>
      <c r="F28" s="38" t="s">
        <v>222</v>
      </c>
      <c r="G28" s="40">
        <v>0.5</v>
      </c>
      <c r="H28" s="40">
        <v>0.54</v>
      </c>
      <c r="I28" s="38" t="s">
        <v>266</v>
      </c>
      <c r="J28" s="38" t="s">
        <v>267</v>
      </c>
      <c r="K28" s="38" t="s">
        <v>824</v>
      </c>
      <c r="L28" s="39" t="s">
        <v>615</v>
      </c>
      <c r="M28" s="38" t="s">
        <v>28</v>
      </c>
      <c r="N28" s="41" t="s">
        <v>279</v>
      </c>
      <c r="O28" s="38" t="s">
        <v>278</v>
      </c>
      <c r="P28" s="38" t="s">
        <v>626</v>
      </c>
      <c r="Q28" s="38" t="s">
        <v>38</v>
      </c>
      <c r="R28" s="39" t="s">
        <v>9</v>
      </c>
      <c r="S28" s="38" t="s">
        <v>280</v>
      </c>
      <c r="T28" s="42" t="s">
        <v>627</v>
      </c>
      <c r="U28" s="42" t="s">
        <v>628</v>
      </c>
      <c r="V28" s="42" t="s">
        <v>629</v>
      </c>
      <c r="W28" s="39" t="s">
        <v>95</v>
      </c>
      <c r="X28" s="39" t="s">
        <v>239</v>
      </c>
      <c r="Y28" s="38" t="s">
        <v>34</v>
      </c>
      <c r="Z28" s="38" t="s">
        <v>26</v>
      </c>
      <c r="AA28" s="38" t="s">
        <v>273</v>
      </c>
      <c r="AB28" s="38" t="s">
        <v>28</v>
      </c>
      <c r="AC28" s="38" t="s">
        <v>278</v>
      </c>
      <c r="AD28" s="41" t="s">
        <v>141</v>
      </c>
      <c r="AE28" s="41" t="s">
        <v>190</v>
      </c>
      <c r="AF28" s="42" t="s">
        <v>628</v>
      </c>
      <c r="AG28" s="39">
        <v>18</v>
      </c>
      <c r="AH28" s="39">
        <v>18</v>
      </c>
      <c r="AI28" s="12">
        <f>IF(AH28=AG28,100,0)</f>
        <v>100</v>
      </c>
      <c r="AJ28" s="12">
        <f>IF(AH28=AG28,100,0)</f>
        <v>100</v>
      </c>
      <c r="AK28" s="41" t="s">
        <v>866</v>
      </c>
      <c r="AL28" s="35">
        <f>IF(AJ28=100,H22,0)</f>
        <v>0.54</v>
      </c>
      <c r="AM28" s="70">
        <v>0</v>
      </c>
      <c r="AN28" s="70">
        <v>0</v>
      </c>
      <c r="AO28" s="12">
        <f>IF(AN28=AM28,100,0)</f>
        <v>100</v>
      </c>
      <c r="AP28" s="12">
        <f>IF(AN28=AM28,100,0)</f>
        <v>100</v>
      </c>
      <c r="AQ28" s="41" t="s">
        <v>937</v>
      </c>
      <c r="AR28" s="35">
        <f>IF(AP28=100,H28,0)</f>
        <v>0.54</v>
      </c>
      <c r="AS28" s="70">
        <v>0</v>
      </c>
      <c r="AT28" s="70">
        <v>0</v>
      </c>
      <c r="AU28" s="37">
        <f>IF(AT28=AS28,100,0)</f>
        <v>100</v>
      </c>
      <c r="AV28" s="37">
        <f>IF(AT28=AS28,100,0)</f>
        <v>100</v>
      </c>
      <c r="AW28" s="41"/>
      <c r="AX28" s="35">
        <f>IF(AV28=100,H28,0)</f>
        <v>0.54</v>
      </c>
      <c r="AY28" s="70">
        <v>0</v>
      </c>
      <c r="AZ28" s="70">
        <v>0</v>
      </c>
      <c r="BA28" s="37">
        <f>IF(AZ28=AY28,100,0)</f>
        <v>100</v>
      </c>
      <c r="BB28" s="37">
        <f>IF(AZ28=AY28,100,0)</f>
        <v>100</v>
      </c>
      <c r="BC28" s="41"/>
      <c r="BD28" s="35">
        <f>IF(BB28=100,H28,0)</f>
        <v>0.54</v>
      </c>
      <c r="BE28" s="41"/>
      <c r="BF28" s="41"/>
      <c r="BG28" s="75"/>
      <c r="BH28" s="75"/>
      <c r="BI28" s="75"/>
      <c r="BJ28" s="75"/>
      <c r="BK28" s="75"/>
      <c r="BL28" s="75"/>
      <c r="BM28" s="75">
        <f t="shared" si="7"/>
        <v>18</v>
      </c>
      <c r="BN28" s="28">
        <f t="shared" si="8"/>
        <v>0</v>
      </c>
      <c r="BO28" s="29">
        <f t="shared" si="9"/>
        <v>0</v>
      </c>
      <c r="BP28" s="30">
        <f t="shared" si="10"/>
        <v>0</v>
      </c>
    </row>
    <row r="29" spans="1:104" s="7" customFormat="1" ht="212.25" customHeight="1" x14ac:dyDescent="0.25">
      <c r="A29" s="38" t="s">
        <v>0</v>
      </c>
      <c r="B29" s="38" t="s">
        <v>11</v>
      </c>
      <c r="C29" s="38" t="s">
        <v>112</v>
      </c>
      <c r="D29" s="39">
        <v>40</v>
      </c>
      <c r="E29" s="38" t="s">
        <v>113</v>
      </c>
      <c r="F29" s="38" t="s">
        <v>282</v>
      </c>
      <c r="G29" s="40">
        <v>0.5</v>
      </c>
      <c r="H29" s="40">
        <v>0.54</v>
      </c>
      <c r="I29" s="38" t="s">
        <v>283</v>
      </c>
      <c r="J29" s="38" t="s">
        <v>281</v>
      </c>
      <c r="K29" s="38" t="s">
        <v>325</v>
      </c>
      <c r="L29" s="39" t="s">
        <v>615</v>
      </c>
      <c r="M29" s="38" t="s">
        <v>630</v>
      </c>
      <c r="N29" s="41" t="s">
        <v>284</v>
      </c>
      <c r="O29" s="38" t="s">
        <v>316</v>
      </c>
      <c r="P29" s="38" t="s">
        <v>321</v>
      </c>
      <c r="Q29" s="38" t="s">
        <v>285</v>
      </c>
      <c r="R29" s="39" t="s">
        <v>9</v>
      </c>
      <c r="S29" s="38" t="s">
        <v>290</v>
      </c>
      <c r="T29" s="42" t="s">
        <v>957</v>
      </c>
      <c r="U29" s="42" t="s">
        <v>718</v>
      </c>
      <c r="V29" s="50" t="s">
        <v>956</v>
      </c>
      <c r="W29" s="39" t="s">
        <v>95</v>
      </c>
      <c r="X29" s="39" t="s">
        <v>12</v>
      </c>
      <c r="Y29" s="38" t="s">
        <v>15</v>
      </c>
      <c r="Z29" s="38" t="s">
        <v>15</v>
      </c>
      <c r="AA29" s="38" t="s">
        <v>19</v>
      </c>
      <c r="AB29" s="38" t="s">
        <v>18</v>
      </c>
      <c r="AC29" s="38" t="s">
        <v>316</v>
      </c>
      <c r="AD29" s="41" t="s">
        <v>141</v>
      </c>
      <c r="AE29" s="41" t="s">
        <v>190</v>
      </c>
      <c r="AF29" s="43">
        <v>8</v>
      </c>
      <c r="AG29" s="39">
        <v>0</v>
      </c>
      <c r="AH29" s="39">
        <v>8</v>
      </c>
      <c r="AI29" s="12">
        <f>IF(AH29 &gt; 0,(AG29/AH29)*100,100)</f>
        <v>0</v>
      </c>
      <c r="AJ29" s="12">
        <f>IF(AH29&gt;0,AG29/AH29*100,100)</f>
        <v>0</v>
      </c>
      <c r="AK29" s="41" t="s">
        <v>886</v>
      </c>
      <c r="AL29" s="14">
        <f>((AJ29/100)*(D29/2))/'Datos Informativos'!$D$2</f>
        <v>0</v>
      </c>
      <c r="AM29" s="39">
        <v>0</v>
      </c>
      <c r="AN29" s="39">
        <v>8</v>
      </c>
      <c r="AO29" s="12">
        <f>IF(AN29 &gt; 0,(AM29/AN29)*100,100)</f>
        <v>0</v>
      </c>
      <c r="AP29" s="12">
        <f>IF(AH29+AN29&gt;0,(AG29+AM29)/(AH29+AN29)*100,100)</f>
        <v>0</v>
      </c>
      <c r="AQ29" s="121" t="s">
        <v>958</v>
      </c>
      <c r="AR29" s="35">
        <f>IF(AG29=AF29,H29,((((AP29/100)*(D29/2))/'Datos Informativos'!$D$2)))</f>
        <v>0</v>
      </c>
      <c r="AS29" s="39">
        <v>0</v>
      </c>
      <c r="AT29" s="39">
        <v>8</v>
      </c>
      <c r="AU29" s="37">
        <f t="shared" ref="AU29" si="24">IF(BN29=AF29,100,(AS29/AT29)*100)</f>
        <v>0</v>
      </c>
      <c r="AV29" s="37">
        <f t="shared" ref="AV29" si="25">IF(BN29=AF29,100,AS29/AF29*100)</f>
        <v>0</v>
      </c>
      <c r="AW29" s="69"/>
      <c r="AX29" s="35">
        <f>IF(BN29=AF29,H29,((AV29/100)*(D29/2))/'Datos Informativos'!$D$2)</f>
        <v>0</v>
      </c>
      <c r="AY29" s="39">
        <v>0</v>
      </c>
      <c r="AZ29" s="39">
        <v>8</v>
      </c>
      <c r="BA29" s="37">
        <f t="shared" ref="BA29" si="26">IF(BO29=AF29,100,(AY29/AZ29)*100)</f>
        <v>0</v>
      </c>
      <c r="BB29" s="37">
        <f t="shared" ref="BB29" si="27">IF(BO29=AF29,100,AY29/AF29*100)</f>
        <v>0</v>
      </c>
      <c r="BC29" s="41"/>
      <c r="BD29" s="35">
        <f>IF(BO29=AF29,H29,((BB29/100)*(D29/2))/'Datos Informativos'!$D$2)</f>
        <v>0</v>
      </c>
      <c r="BE29" s="41"/>
      <c r="BF29" s="41"/>
      <c r="BG29" s="75"/>
      <c r="BH29" s="75"/>
      <c r="BI29" s="75"/>
      <c r="BJ29" s="75"/>
      <c r="BK29" s="75"/>
      <c r="BL29" s="75"/>
      <c r="BM29" s="75">
        <f t="shared" si="7"/>
        <v>0</v>
      </c>
      <c r="BN29" s="28">
        <f t="shared" si="8"/>
        <v>0</v>
      </c>
      <c r="BO29" s="29">
        <f t="shared" si="9"/>
        <v>0</v>
      </c>
      <c r="BP29" s="30">
        <f t="shared" si="10"/>
        <v>0</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112</v>
      </c>
      <c r="D30" s="39">
        <v>40</v>
      </c>
      <c r="E30" s="38" t="s">
        <v>113</v>
      </c>
      <c r="F30" s="38" t="s">
        <v>282</v>
      </c>
      <c r="G30" s="40">
        <v>0.5</v>
      </c>
      <c r="H30" s="40">
        <v>0.54</v>
      </c>
      <c r="I30" s="38" t="s">
        <v>283</v>
      </c>
      <c r="J30" s="38" t="s">
        <v>287</v>
      </c>
      <c r="K30" s="38" t="s">
        <v>288</v>
      </c>
      <c r="L30" s="39" t="s">
        <v>631</v>
      </c>
      <c r="M30" s="38" t="s">
        <v>287</v>
      </c>
      <c r="N30" s="41" t="s">
        <v>286</v>
      </c>
      <c r="O30" s="38" t="s">
        <v>312</v>
      </c>
      <c r="P30" s="38" t="s">
        <v>313</v>
      </c>
      <c r="Q30" s="38" t="s">
        <v>289</v>
      </c>
      <c r="R30" s="39" t="s">
        <v>9</v>
      </c>
      <c r="S30" s="38" t="s">
        <v>291</v>
      </c>
      <c r="T30" s="42" t="s">
        <v>825</v>
      </c>
      <c r="U30" s="42" t="s">
        <v>758</v>
      </c>
      <c r="V30" s="50" t="s">
        <v>826</v>
      </c>
      <c r="W30" s="39" t="s">
        <v>95</v>
      </c>
      <c r="X30" s="39" t="s">
        <v>12</v>
      </c>
      <c r="Y30" s="38" t="s">
        <v>15</v>
      </c>
      <c r="Z30" s="38" t="s">
        <v>15</v>
      </c>
      <c r="AA30" s="38" t="s">
        <v>19</v>
      </c>
      <c r="AB30" s="38" t="s">
        <v>292</v>
      </c>
      <c r="AC30" s="38" t="s">
        <v>312</v>
      </c>
      <c r="AD30" s="41" t="s">
        <v>141</v>
      </c>
      <c r="AE30" s="41" t="s">
        <v>190</v>
      </c>
      <c r="AF30" s="39">
        <v>49</v>
      </c>
      <c r="AG30" s="39">
        <v>0</v>
      </c>
      <c r="AH30" s="39">
        <v>49</v>
      </c>
      <c r="AI30" s="13">
        <f t="shared" si="0"/>
        <v>0</v>
      </c>
      <c r="AJ30" s="13">
        <f t="shared" si="1"/>
        <v>0</v>
      </c>
      <c r="AK30" s="41" t="s">
        <v>902</v>
      </c>
      <c r="AL30" s="14">
        <f>((AJ30/100)*(D30/2))/'Datos Informativos'!$D$2</f>
        <v>0</v>
      </c>
      <c r="AM30" s="39">
        <v>9</v>
      </c>
      <c r="AN30" s="39">
        <v>49</v>
      </c>
      <c r="AO30" s="12">
        <f t="shared" ref="AO30:AO36" si="28">IF(AG30=AF30,100,(AM30/AN30)*100)</f>
        <v>18.367346938775512</v>
      </c>
      <c r="AP30" s="12">
        <f t="shared" ref="AP30:AP31" si="29">IF(AH30+AN30&gt;0,(AG30+AM30)/(AH30+AN30)*100,100)</f>
        <v>9.183673469387756</v>
      </c>
      <c r="AQ30" s="123" t="s">
        <v>973</v>
      </c>
      <c r="AR30" s="35">
        <f>IF(AG30=AF30,H30,((((AP30/100)*(D30/2))/'Datos Informativos'!$D$2)))</f>
        <v>4.9641478212906785E-2</v>
      </c>
      <c r="AS30" s="39">
        <v>0</v>
      </c>
      <c r="AT30" s="39">
        <v>49</v>
      </c>
      <c r="AU30" s="37">
        <f t="shared" ref="AU30:AU36" si="30">IF(BN30=AF30,100,(AS30/AT30)*100)</f>
        <v>0</v>
      </c>
      <c r="AV30" s="37">
        <f t="shared" ref="AV30:AV36" si="31">IF(BN30=AF30,100,AS30/AF30*100)</f>
        <v>0</v>
      </c>
      <c r="AW30" s="41"/>
      <c r="AX30" s="35">
        <f>IF(BN30=AF30,H30,((AV30/100)*(D30/2))/'Datos Informativos'!$D$2)</f>
        <v>0</v>
      </c>
      <c r="AY30" s="39">
        <v>0</v>
      </c>
      <c r="AZ30" s="39">
        <v>49</v>
      </c>
      <c r="BA30" s="37">
        <f t="shared" ref="BA30:BA36" si="32">IF(BO30=AF30,100,(AY30/AZ30)*100)</f>
        <v>0</v>
      </c>
      <c r="BB30" s="37">
        <f t="shared" ref="BB30:BB36" si="33">IF(BO30=AF30,100,AY30/AF30*100)</f>
        <v>0</v>
      </c>
      <c r="BC30" s="41"/>
      <c r="BD30" s="35">
        <f>IF(BO30=AF30,H30,((BB30/100)*(D30/2))/'Datos Informativos'!$D$2)</f>
        <v>0</v>
      </c>
      <c r="BE30" s="41"/>
      <c r="BF30" s="41"/>
      <c r="BG30" s="75"/>
      <c r="BH30" s="75"/>
      <c r="BI30" s="75"/>
      <c r="BJ30" s="75"/>
      <c r="BK30" s="75"/>
      <c r="BL30" s="75"/>
      <c r="BM30" s="75">
        <f t="shared" si="7"/>
        <v>0</v>
      </c>
      <c r="BN30" s="28">
        <f t="shared" si="8"/>
        <v>9</v>
      </c>
      <c r="BO30" s="29">
        <f t="shared" si="9"/>
        <v>0</v>
      </c>
      <c r="BP30" s="30">
        <f t="shared" si="10"/>
        <v>0</v>
      </c>
    </row>
    <row r="31" spans="1:104" ht="207.75" customHeight="1" x14ac:dyDescent="0.25">
      <c r="A31" s="38" t="s">
        <v>0</v>
      </c>
      <c r="B31" s="38" t="s">
        <v>11</v>
      </c>
      <c r="C31" s="38" t="s">
        <v>112</v>
      </c>
      <c r="D31" s="39">
        <v>40</v>
      </c>
      <c r="E31" s="38" t="s">
        <v>113</v>
      </c>
      <c r="F31" s="38" t="s">
        <v>282</v>
      </c>
      <c r="G31" s="40">
        <v>0.5</v>
      </c>
      <c r="H31" s="40">
        <v>0.54</v>
      </c>
      <c r="I31" s="38" t="s">
        <v>283</v>
      </c>
      <c r="J31" s="38" t="s">
        <v>328</v>
      </c>
      <c r="K31" s="38" t="s">
        <v>331</v>
      </c>
      <c r="L31" s="39" t="s">
        <v>631</v>
      </c>
      <c r="M31" s="38" t="s">
        <v>328</v>
      </c>
      <c r="N31" s="41" t="s">
        <v>293</v>
      </c>
      <c r="O31" s="38" t="s">
        <v>329</v>
      </c>
      <c r="P31" s="38" t="s">
        <v>330</v>
      </c>
      <c r="Q31" s="38" t="s">
        <v>20</v>
      </c>
      <c r="R31" s="39" t="s">
        <v>9</v>
      </c>
      <c r="S31" s="38" t="s">
        <v>294</v>
      </c>
      <c r="T31" s="42" t="s">
        <v>59</v>
      </c>
      <c r="U31" s="42" t="s">
        <v>56</v>
      </c>
      <c r="V31" s="42" t="s">
        <v>59</v>
      </c>
      <c r="W31" s="39" t="s">
        <v>95</v>
      </c>
      <c r="X31" s="39" t="s">
        <v>12</v>
      </c>
      <c r="Y31" s="38" t="s">
        <v>15</v>
      </c>
      <c r="Z31" s="38" t="s">
        <v>15</v>
      </c>
      <c r="AA31" s="38" t="s">
        <v>295</v>
      </c>
      <c r="AB31" s="38" t="s">
        <v>299</v>
      </c>
      <c r="AC31" s="38" t="s">
        <v>329</v>
      </c>
      <c r="AD31" s="41" t="s">
        <v>141</v>
      </c>
      <c r="AE31" s="41" t="s">
        <v>190</v>
      </c>
      <c r="AF31" s="39">
        <v>10</v>
      </c>
      <c r="AG31" s="39">
        <v>0</v>
      </c>
      <c r="AH31" s="39">
        <v>10</v>
      </c>
      <c r="AI31" s="13">
        <f t="shared" si="0"/>
        <v>0</v>
      </c>
      <c r="AJ31" s="13">
        <f t="shared" si="1"/>
        <v>0</v>
      </c>
      <c r="AK31" s="41" t="s">
        <v>903</v>
      </c>
      <c r="AL31" s="14">
        <f>((AJ31/100)*(D31/2))/'Datos Informativos'!$D$2</f>
        <v>0</v>
      </c>
      <c r="AM31" s="39">
        <v>0</v>
      </c>
      <c r="AN31" s="39">
        <v>10</v>
      </c>
      <c r="AO31" s="12">
        <f t="shared" si="28"/>
        <v>0</v>
      </c>
      <c r="AP31" s="12">
        <f t="shared" si="29"/>
        <v>0</v>
      </c>
      <c r="AQ31" s="121" t="s">
        <v>903</v>
      </c>
      <c r="AR31" s="35">
        <f>IF(AG31=AF31,H31,((((AP31/100)*(D31/2))/'Datos Informativos'!$D$2)))</f>
        <v>0</v>
      </c>
      <c r="AS31" s="39">
        <v>0</v>
      </c>
      <c r="AT31" s="39">
        <v>10</v>
      </c>
      <c r="AU31" s="37">
        <f t="shared" si="30"/>
        <v>0</v>
      </c>
      <c r="AV31" s="37">
        <f t="shared" si="31"/>
        <v>0</v>
      </c>
      <c r="AW31" s="41"/>
      <c r="AX31" s="35">
        <f>IF(BN31=AF31,H31,((AV31/100)*(D31/2))/'Datos Informativos'!$D$2)</f>
        <v>0</v>
      </c>
      <c r="AY31" s="39">
        <v>0</v>
      </c>
      <c r="AZ31" s="39">
        <v>10</v>
      </c>
      <c r="BA31" s="37">
        <f t="shared" si="32"/>
        <v>0</v>
      </c>
      <c r="BB31" s="37">
        <f t="shared" si="33"/>
        <v>0</v>
      </c>
      <c r="BC31" s="41"/>
      <c r="BD31" s="35">
        <f>IF(BO31=AF31,H31,((BB31/100)*(D31/2))/'Datos Informativos'!$D$2)</f>
        <v>0</v>
      </c>
      <c r="BE31" s="41"/>
      <c r="BF31" s="41"/>
      <c r="BG31" s="75"/>
      <c r="BH31" s="75"/>
      <c r="BI31" s="75"/>
      <c r="BJ31" s="75"/>
      <c r="BK31" s="75"/>
      <c r="BL31" s="75"/>
      <c r="BM31" s="75">
        <f t="shared" si="7"/>
        <v>0</v>
      </c>
      <c r="BN31" s="28">
        <f t="shared" si="8"/>
        <v>0</v>
      </c>
      <c r="BO31" s="29">
        <f t="shared" si="9"/>
        <v>0</v>
      </c>
      <c r="BP31" s="30">
        <f t="shared" si="10"/>
        <v>0</v>
      </c>
    </row>
    <row r="32" spans="1:104" ht="215.25" customHeight="1" x14ac:dyDescent="0.25">
      <c r="A32" s="38" t="s">
        <v>0</v>
      </c>
      <c r="B32" s="38" t="s">
        <v>11</v>
      </c>
      <c r="C32" s="38" t="s">
        <v>112</v>
      </c>
      <c r="D32" s="39">
        <v>40</v>
      </c>
      <c r="E32" s="38" t="s">
        <v>113</v>
      </c>
      <c r="F32" s="38" t="s">
        <v>282</v>
      </c>
      <c r="G32" s="40">
        <v>0.5</v>
      </c>
      <c r="H32" s="40">
        <v>0.54</v>
      </c>
      <c r="I32" s="38" t="s">
        <v>283</v>
      </c>
      <c r="J32" s="38" t="s">
        <v>297</v>
      </c>
      <c r="K32" s="38" t="s">
        <v>332</v>
      </c>
      <c r="L32" s="39" t="s">
        <v>631</v>
      </c>
      <c r="M32" s="38" t="s">
        <v>297</v>
      </c>
      <c r="N32" s="41" t="s">
        <v>296</v>
      </c>
      <c r="O32" s="38" t="s">
        <v>317</v>
      </c>
      <c r="P32" s="38" t="s">
        <v>318</v>
      </c>
      <c r="Q32" s="38" t="s">
        <v>305</v>
      </c>
      <c r="R32" s="39" t="s">
        <v>9</v>
      </c>
      <c r="S32" s="38" t="s">
        <v>298</v>
      </c>
      <c r="T32" s="42" t="s">
        <v>827</v>
      </c>
      <c r="U32" s="42" t="s">
        <v>725</v>
      </c>
      <c r="V32" s="50" t="s">
        <v>828</v>
      </c>
      <c r="W32" s="39" t="s">
        <v>95</v>
      </c>
      <c r="X32" s="39" t="s">
        <v>12</v>
      </c>
      <c r="Y32" s="38" t="s">
        <v>15</v>
      </c>
      <c r="Z32" s="38" t="s">
        <v>15</v>
      </c>
      <c r="AA32" s="38" t="s">
        <v>16</v>
      </c>
      <c r="AB32" s="38" t="s">
        <v>300</v>
      </c>
      <c r="AC32" s="38" t="s">
        <v>317</v>
      </c>
      <c r="AD32" s="41" t="s">
        <v>141</v>
      </c>
      <c r="AE32" s="41" t="s">
        <v>190</v>
      </c>
      <c r="AF32" s="39">
        <v>17</v>
      </c>
      <c r="AG32" s="39">
        <v>0</v>
      </c>
      <c r="AH32" s="39">
        <v>17</v>
      </c>
      <c r="AI32" s="34">
        <f t="shared" si="0"/>
        <v>0</v>
      </c>
      <c r="AJ32" s="34">
        <f t="shared" si="1"/>
        <v>0</v>
      </c>
      <c r="AK32" s="41" t="s">
        <v>902</v>
      </c>
      <c r="AL32" s="14">
        <f>((AJ32/100)*(D32/2))/'Datos Informativos'!$D$2</f>
        <v>0</v>
      </c>
      <c r="AM32" s="39">
        <v>2</v>
      </c>
      <c r="AN32" s="39">
        <v>17</v>
      </c>
      <c r="AO32" s="12">
        <f t="shared" si="28"/>
        <v>11.76470588235294</v>
      </c>
      <c r="AP32" s="34">
        <f t="shared" ref="AP32" si="34">IF(AG32=AF32,100,(AM32/AF32*100))</f>
        <v>11.76470588235294</v>
      </c>
      <c r="AQ32" s="121" t="s">
        <v>959</v>
      </c>
      <c r="AR32" s="35">
        <f>IF(AG32=AF32,H32,((((AP32/100)*(D32/2))/'Datos Informativos'!$D$2)))</f>
        <v>6.3593004769475353E-2</v>
      </c>
      <c r="AS32" s="39">
        <v>0</v>
      </c>
      <c r="AT32" s="39">
        <v>17</v>
      </c>
      <c r="AU32" s="37">
        <f t="shared" si="30"/>
        <v>0</v>
      </c>
      <c r="AV32" s="37">
        <f t="shared" si="31"/>
        <v>0</v>
      </c>
      <c r="AW32" s="41"/>
      <c r="AX32" s="35">
        <f>IF(BN32=AF32,H32,((AV32/100)*(D32/2))/'Datos Informativos'!$D$2)</f>
        <v>0</v>
      </c>
      <c r="AY32" s="39">
        <v>0</v>
      </c>
      <c r="AZ32" s="39">
        <v>17</v>
      </c>
      <c r="BA32" s="37">
        <f t="shared" si="32"/>
        <v>0</v>
      </c>
      <c r="BB32" s="37">
        <f t="shared" si="33"/>
        <v>0</v>
      </c>
      <c r="BC32" s="41"/>
      <c r="BD32" s="35">
        <f>IF(BO32=AF32,H32,((BB32/100)*(D32/2))/'Datos Informativos'!$D$2)</f>
        <v>0</v>
      </c>
      <c r="BE32" s="41"/>
      <c r="BF32" s="41"/>
      <c r="BG32" s="75"/>
      <c r="BH32" s="75"/>
      <c r="BI32" s="75"/>
      <c r="BJ32" s="75"/>
      <c r="BK32" s="75"/>
      <c r="BL32" s="75"/>
      <c r="BM32" s="75">
        <f t="shared" si="7"/>
        <v>0</v>
      </c>
      <c r="BN32" s="28">
        <f t="shared" si="8"/>
        <v>2</v>
      </c>
      <c r="BO32" s="29">
        <f t="shared" si="9"/>
        <v>0</v>
      </c>
      <c r="BP32" s="30">
        <f t="shared" si="10"/>
        <v>0</v>
      </c>
    </row>
    <row r="33" spans="1:104" s="7" customFormat="1" ht="218.25" customHeight="1" x14ac:dyDescent="0.25">
      <c r="A33" s="38" t="s">
        <v>0</v>
      </c>
      <c r="B33" s="38" t="s">
        <v>11</v>
      </c>
      <c r="C33" s="38" t="s">
        <v>112</v>
      </c>
      <c r="D33" s="39">
        <v>40</v>
      </c>
      <c r="E33" s="38" t="s">
        <v>113</v>
      </c>
      <c r="F33" s="38" t="s">
        <v>282</v>
      </c>
      <c r="G33" s="40">
        <v>0.5</v>
      </c>
      <c r="H33" s="40">
        <v>0.54</v>
      </c>
      <c r="I33" s="38" t="s">
        <v>283</v>
      </c>
      <c r="J33" s="38" t="s">
        <v>301</v>
      </c>
      <c r="K33" s="38" t="s">
        <v>333</v>
      </c>
      <c r="L33" s="39" t="s">
        <v>631</v>
      </c>
      <c r="M33" s="38" t="s">
        <v>301</v>
      </c>
      <c r="N33" s="38" t="s">
        <v>302</v>
      </c>
      <c r="O33" s="38" t="s">
        <v>319</v>
      </c>
      <c r="P33" s="38" t="s">
        <v>320</v>
      </c>
      <c r="Q33" s="38" t="s">
        <v>306</v>
      </c>
      <c r="R33" s="39" t="s">
        <v>9</v>
      </c>
      <c r="S33" s="38" t="s">
        <v>303</v>
      </c>
      <c r="T33" s="42" t="s">
        <v>724</v>
      </c>
      <c r="U33" s="42" t="s">
        <v>722</v>
      </c>
      <c r="V33" s="50" t="s">
        <v>723</v>
      </c>
      <c r="W33" s="39" t="s">
        <v>95</v>
      </c>
      <c r="X33" s="39" t="s">
        <v>12</v>
      </c>
      <c r="Y33" s="38" t="s">
        <v>15</v>
      </c>
      <c r="Z33" s="38" t="s">
        <v>15</v>
      </c>
      <c r="AA33" s="38" t="s">
        <v>16</v>
      </c>
      <c r="AB33" s="38" t="s">
        <v>304</v>
      </c>
      <c r="AC33" s="38" t="s">
        <v>319</v>
      </c>
      <c r="AD33" s="41" t="s">
        <v>141</v>
      </c>
      <c r="AE33" s="41" t="s">
        <v>190</v>
      </c>
      <c r="AF33" s="39">
        <v>2</v>
      </c>
      <c r="AG33" s="39">
        <v>0</v>
      </c>
      <c r="AH33" s="39">
        <v>2</v>
      </c>
      <c r="AI33" s="12">
        <f t="shared" si="0"/>
        <v>0</v>
      </c>
      <c r="AJ33" s="12">
        <f t="shared" si="1"/>
        <v>0</v>
      </c>
      <c r="AK33" s="41" t="s">
        <v>887</v>
      </c>
      <c r="AL33" s="14">
        <f>((AJ33/100)*(D33/2))/'Datos Informativos'!$D$2</f>
        <v>0</v>
      </c>
      <c r="AM33" s="39">
        <v>0</v>
      </c>
      <c r="AN33" s="39">
        <v>2</v>
      </c>
      <c r="AO33" s="12">
        <f t="shared" si="28"/>
        <v>0</v>
      </c>
      <c r="AP33" s="12">
        <f>IF(AG33=AF33,100,(AM33/AF33*100))</f>
        <v>0</v>
      </c>
      <c r="AQ33" s="121" t="s">
        <v>960</v>
      </c>
      <c r="AR33" s="35">
        <f>IF(AG33=AF33,H33,((((AP33/100)*(D33/2))/'Datos Informativos'!$D$2)))</f>
        <v>0</v>
      </c>
      <c r="AS33" s="39">
        <v>0</v>
      </c>
      <c r="AT33" s="39">
        <v>2</v>
      </c>
      <c r="AU33" s="37">
        <f t="shared" si="30"/>
        <v>0</v>
      </c>
      <c r="AV33" s="37">
        <f t="shared" si="31"/>
        <v>0</v>
      </c>
      <c r="AW33" s="41"/>
      <c r="AX33" s="35">
        <f>IF(BN33=AF33,H33,((AV33/100)*(D33/2))/'Datos Informativos'!$D$2)</f>
        <v>0</v>
      </c>
      <c r="AY33" s="39">
        <v>0</v>
      </c>
      <c r="AZ33" s="39">
        <v>2</v>
      </c>
      <c r="BA33" s="37">
        <f t="shared" si="32"/>
        <v>0</v>
      </c>
      <c r="BB33" s="37">
        <f t="shared" si="33"/>
        <v>0</v>
      </c>
      <c r="BC33" s="41"/>
      <c r="BD33" s="35">
        <f>IF(BO33=AF33,H33,((BB33/100)*(D33/2))/'Datos Informativos'!$D$2)</f>
        <v>0</v>
      </c>
      <c r="BE33" s="41"/>
      <c r="BF33" s="41"/>
      <c r="BG33" s="75"/>
      <c r="BH33" s="75"/>
      <c r="BI33" s="75"/>
      <c r="BJ33" s="75"/>
      <c r="BK33" s="75"/>
      <c r="BL33" s="75"/>
      <c r="BM33" s="75">
        <f t="shared" si="7"/>
        <v>0</v>
      </c>
      <c r="BN33" s="28">
        <f t="shared" si="8"/>
        <v>0</v>
      </c>
      <c r="BO33" s="29">
        <f t="shared" si="9"/>
        <v>0</v>
      </c>
      <c r="BP33" s="30">
        <f t="shared" si="10"/>
        <v>0</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112</v>
      </c>
      <c r="D34" s="39">
        <v>40</v>
      </c>
      <c r="E34" s="38" t="s">
        <v>113</v>
      </c>
      <c r="F34" s="38" t="s">
        <v>282</v>
      </c>
      <c r="G34" s="40">
        <v>0.5</v>
      </c>
      <c r="H34" s="40">
        <v>0.54</v>
      </c>
      <c r="I34" s="38" t="s">
        <v>283</v>
      </c>
      <c r="J34" s="38" t="s">
        <v>308</v>
      </c>
      <c r="K34" s="38" t="s">
        <v>309</v>
      </c>
      <c r="L34" s="39" t="s">
        <v>631</v>
      </c>
      <c r="M34" s="38" t="s">
        <v>308</v>
      </c>
      <c r="N34" s="38" t="s">
        <v>307</v>
      </c>
      <c r="O34" s="38" t="s">
        <v>310</v>
      </c>
      <c r="P34" s="38" t="s">
        <v>339</v>
      </c>
      <c r="Q34" s="38" t="s">
        <v>322</v>
      </c>
      <c r="R34" s="39" t="s">
        <v>9</v>
      </c>
      <c r="S34" s="38" t="s">
        <v>323</v>
      </c>
      <c r="T34" s="42" t="s">
        <v>721</v>
      </c>
      <c r="U34" s="42" t="s">
        <v>719</v>
      </c>
      <c r="V34" s="50" t="s">
        <v>720</v>
      </c>
      <c r="W34" s="39" t="s">
        <v>95</v>
      </c>
      <c r="X34" s="39" t="s">
        <v>12</v>
      </c>
      <c r="Y34" s="38" t="s">
        <v>15</v>
      </c>
      <c r="Z34" s="38" t="s">
        <v>15</v>
      </c>
      <c r="AA34" s="38" t="s">
        <v>16</v>
      </c>
      <c r="AB34" s="38" t="s">
        <v>324</v>
      </c>
      <c r="AC34" s="38" t="s">
        <v>310</v>
      </c>
      <c r="AD34" s="41" t="s">
        <v>141</v>
      </c>
      <c r="AE34" s="41" t="s">
        <v>190</v>
      </c>
      <c r="AF34" s="39">
        <v>14</v>
      </c>
      <c r="AG34" s="39">
        <v>0</v>
      </c>
      <c r="AH34" s="39">
        <v>14</v>
      </c>
      <c r="AI34" s="12">
        <f t="shared" si="0"/>
        <v>0</v>
      </c>
      <c r="AJ34" s="12">
        <f t="shared" si="1"/>
        <v>0</v>
      </c>
      <c r="AK34" s="41" t="s">
        <v>902</v>
      </c>
      <c r="AL34" s="14">
        <f>((AJ34/100)*(D34/2))/'Datos Informativos'!$D$2</f>
        <v>0</v>
      </c>
      <c r="AM34" s="39">
        <v>7</v>
      </c>
      <c r="AN34" s="39">
        <v>14</v>
      </c>
      <c r="AO34" s="12">
        <f t="shared" si="28"/>
        <v>50</v>
      </c>
      <c r="AP34" s="12">
        <f>IF(AG34=AF34,100,(AM34/AF34*100))</f>
        <v>50</v>
      </c>
      <c r="AQ34" s="121" t="s">
        <v>974</v>
      </c>
      <c r="AR34" s="35">
        <f>IF(AG34=AF34,H34,((((AP34/100)*(D34/2))/'Datos Informativos'!$D$2)))</f>
        <v>0.27027027027027029</v>
      </c>
      <c r="AS34" s="39">
        <v>0</v>
      </c>
      <c r="AT34" s="39">
        <v>14</v>
      </c>
      <c r="AU34" s="37">
        <f t="shared" si="30"/>
        <v>0</v>
      </c>
      <c r="AV34" s="37">
        <f t="shared" si="31"/>
        <v>0</v>
      </c>
      <c r="AW34" s="41"/>
      <c r="AX34" s="35">
        <f>IF(BN34=AF34,H34,((AV34/100)*(D34/2))/'Datos Informativos'!$D$2)</f>
        <v>0</v>
      </c>
      <c r="AY34" s="39">
        <v>0</v>
      </c>
      <c r="AZ34" s="39">
        <v>14</v>
      </c>
      <c r="BA34" s="37">
        <f t="shared" si="32"/>
        <v>0</v>
      </c>
      <c r="BB34" s="37">
        <f t="shared" si="33"/>
        <v>0</v>
      </c>
      <c r="BC34" s="41"/>
      <c r="BD34" s="35">
        <f>IF(BO34=AF34,H34,((BB34/100)*(D34/2))/'Datos Informativos'!$D$2)</f>
        <v>0</v>
      </c>
      <c r="BE34" s="41"/>
      <c r="BF34" s="41"/>
      <c r="BG34" s="75"/>
      <c r="BH34" s="75"/>
      <c r="BI34" s="75"/>
      <c r="BJ34" s="75"/>
      <c r="BK34" s="75"/>
      <c r="BL34" s="75"/>
      <c r="BM34" s="75">
        <f t="shared" si="7"/>
        <v>0</v>
      </c>
      <c r="BN34" s="28">
        <f t="shared" si="8"/>
        <v>7</v>
      </c>
      <c r="BO34" s="29">
        <f t="shared" si="9"/>
        <v>0</v>
      </c>
      <c r="BP34" s="30">
        <f t="shared" si="10"/>
        <v>0</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112</v>
      </c>
      <c r="D35" s="39">
        <v>40</v>
      </c>
      <c r="E35" s="38" t="s">
        <v>113</v>
      </c>
      <c r="F35" s="38" t="s">
        <v>353</v>
      </c>
      <c r="G35" s="40">
        <v>0.5</v>
      </c>
      <c r="H35" s="40">
        <v>0.54</v>
      </c>
      <c r="I35" s="38" t="s">
        <v>335</v>
      </c>
      <c r="J35" s="38" t="s">
        <v>4</v>
      </c>
      <c r="K35" s="38" t="s">
        <v>352</v>
      </c>
      <c r="L35" s="39" t="s">
        <v>631</v>
      </c>
      <c r="M35" s="38" t="s">
        <v>337</v>
      </c>
      <c r="N35" s="38" t="s">
        <v>336</v>
      </c>
      <c r="O35" s="38" t="s">
        <v>338</v>
      </c>
      <c r="P35" s="38" t="s">
        <v>340</v>
      </c>
      <c r="Q35" s="38" t="s">
        <v>341</v>
      </c>
      <c r="R35" s="39" t="s">
        <v>9</v>
      </c>
      <c r="S35" s="38" t="s">
        <v>342</v>
      </c>
      <c r="T35" s="42" t="s">
        <v>765</v>
      </c>
      <c r="U35" s="42" t="s">
        <v>751</v>
      </c>
      <c r="V35" s="50" t="s">
        <v>764</v>
      </c>
      <c r="W35" s="39" t="s">
        <v>95</v>
      </c>
      <c r="X35" s="39" t="s">
        <v>12</v>
      </c>
      <c r="Y35" s="38" t="s">
        <v>15</v>
      </c>
      <c r="Z35" s="38" t="s">
        <v>15</v>
      </c>
      <c r="AA35" s="38" t="s">
        <v>16</v>
      </c>
      <c r="AB35" s="38" t="s">
        <v>343</v>
      </c>
      <c r="AC35" s="38" t="s">
        <v>682</v>
      </c>
      <c r="AD35" s="41" t="s">
        <v>141</v>
      </c>
      <c r="AE35" s="41" t="s">
        <v>190</v>
      </c>
      <c r="AF35" s="39">
        <v>6</v>
      </c>
      <c r="AG35" s="39">
        <v>0</v>
      </c>
      <c r="AH35" s="39">
        <v>6</v>
      </c>
      <c r="AI35" s="13">
        <f t="shared" si="0"/>
        <v>0</v>
      </c>
      <c r="AJ35" s="13">
        <f t="shared" si="1"/>
        <v>0</v>
      </c>
      <c r="AK35" s="41" t="s">
        <v>888</v>
      </c>
      <c r="AL35" s="14">
        <f>((AJ35/100)*(D35/2))/'Datos Informativos'!$D$2</f>
        <v>0</v>
      </c>
      <c r="AM35" s="39">
        <v>0</v>
      </c>
      <c r="AN35" s="39">
        <v>6</v>
      </c>
      <c r="AO35" s="12">
        <f t="shared" si="28"/>
        <v>0</v>
      </c>
      <c r="AP35" s="12">
        <f>IF(AG35=AF35,100,(AM35/AF35*100))</f>
        <v>0</v>
      </c>
      <c r="AQ35" s="121" t="s">
        <v>888</v>
      </c>
      <c r="AR35" s="35">
        <f>IF(AG35=AF35,H35,((((AP35/100)*(D35/2))/'Datos Informativos'!$D$2)))</f>
        <v>0</v>
      </c>
      <c r="AS35" s="39">
        <v>0</v>
      </c>
      <c r="AT35" s="39">
        <v>6</v>
      </c>
      <c r="AU35" s="37">
        <f t="shared" si="30"/>
        <v>0</v>
      </c>
      <c r="AV35" s="37">
        <f t="shared" si="31"/>
        <v>0</v>
      </c>
      <c r="AW35" s="41"/>
      <c r="AX35" s="35">
        <f>IF(BN35=AF35,H35,((AV35/100)*(D35/2))/'Datos Informativos'!$D$2)</f>
        <v>0</v>
      </c>
      <c r="AY35" s="39">
        <v>0</v>
      </c>
      <c r="AZ35" s="39">
        <v>6</v>
      </c>
      <c r="BA35" s="37">
        <f t="shared" si="32"/>
        <v>0</v>
      </c>
      <c r="BB35" s="37">
        <f t="shared" si="33"/>
        <v>0</v>
      </c>
      <c r="BC35" s="73"/>
      <c r="BD35" s="35">
        <f>IF(BO35=AF35,H35,((BB35/100)*(D35/2))/'Datos Informativos'!$D$2)</f>
        <v>0</v>
      </c>
      <c r="BE35" s="41"/>
      <c r="BF35" s="41"/>
      <c r="BG35" s="75"/>
      <c r="BH35" s="75"/>
      <c r="BI35" s="75"/>
      <c r="BJ35" s="75"/>
      <c r="BK35" s="75"/>
      <c r="BL35" s="75"/>
      <c r="BM35" s="75">
        <f t="shared" si="7"/>
        <v>0</v>
      </c>
      <c r="BN35" s="28">
        <f t="shared" si="8"/>
        <v>0</v>
      </c>
      <c r="BO35" s="29">
        <f t="shared" si="9"/>
        <v>0</v>
      </c>
      <c r="BP35" s="30">
        <f t="shared" si="10"/>
        <v>0</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112</v>
      </c>
      <c r="D36" s="39">
        <v>40</v>
      </c>
      <c r="E36" s="38" t="s">
        <v>113</v>
      </c>
      <c r="F36" s="38" t="s">
        <v>851</v>
      </c>
      <c r="G36" s="40">
        <v>0.5</v>
      </c>
      <c r="H36" s="40">
        <v>0.54</v>
      </c>
      <c r="I36" s="38" t="s">
        <v>344</v>
      </c>
      <c r="J36" s="38" t="s">
        <v>345</v>
      </c>
      <c r="K36" s="38" t="s">
        <v>351</v>
      </c>
      <c r="L36" s="39" t="s">
        <v>632</v>
      </c>
      <c r="M36" s="38" t="s">
        <v>345</v>
      </c>
      <c r="N36" s="38" t="s">
        <v>346</v>
      </c>
      <c r="O36" s="38" t="s">
        <v>347</v>
      </c>
      <c r="P36" s="38" t="s">
        <v>348</v>
      </c>
      <c r="Q36" s="38" t="s">
        <v>349</v>
      </c>
      <c r="R36" s="39" t="s">
        <v>9</v>
      </c>
      <c r="S36" s="38" t="s">
        <v>350</v>
      </c>
      <c r="T36" s="42" t="s">
        <v>763</v>
      </c>
      <c r="U36" s="42" t="s">
        <v>681</v>
      </c>
      <c r="V36" s="50" t="s">
        <v>762</v>
      </c>
      <c r="W36" s="39" t="s">
        <v>95</v>
      </c>
      <c r="X36" s="39" t="s">
        <v>12</v>
      </c>
      <c r="Y36" s="38" t="s">
        <v>15</v>
      </c>
      <c r="Z36" s="38" t="s">
        <v>15</v>
      </c>
      <c r="AA36" s="38" t="s">
        <v>16</v>
      </c>
      <c r="AB36" s="38" t="s">
        <v>17</v>
      </c>
      <c r="AC36" s="38" t="s">
        <v>347</v>
      </c>
      <c r="AD36" s="41" t="s">
        <v>141</v>
      </c>
      <c r="AE36" s="41" t="s">
        <v>190</v>
      </c>
      <c r="AF36" s="39">
        <v>1</v>
      </c>
      <c r="AG36" s="39">
        <v>0</v>
      </c>
      <c r="AH36" s="39">
        <v>1</v>
      </c>
      <c r="AI36" s="12">
        <f t="shared" si="0"/>
        <v>0</v>
      </c>
      <c r="AJ36" s="12">
        <f t="shared" si="1"/>
        <v>0</v>
      </c>
      <c r="AK36" s="41" t="s">
        <v>889</v>
      </c>
      <c r="AL36" s="14">
        <f>((AJ36/100)*(D36/2))/'Datos Informativos'!$D$2</f>
        <v>0</v>
      </c>
      <c r="AM36" s="39">
        <v>0</v>
      </c>
      <c r="AN36" s="39">
        <v>1</v>
      </c>
      <c r="AO36" s="12">
        <f t="shared" si="28"/>
        <v>0</v>
      </c>
      <c r="AP36" s="12">
        <f>IF(AG36=AF36,100,(AM36/AF36*100))</f>
        <v>0</v>
      </c>
      <c r="AQ36" s="121" t="s">
        <v>961</v>
      </c>
      <c r="AR36" s="35">
        <f>IF(AG36=AF36,H36,((((AP36/100)*(D36/2))/'Datos Informativos'!$D$2)))</f>
        <v>0</v>
      </c>
      <c r="AS36" s="39">
        <v>0</v>
      </c>
      <c r="AT36" s="39">
        <v>1</v>
      </c>
      <c r="AU36" s="37">
        <f t="shared" si="30"/>
        <v>0</v>
      </c>
      <c r="AV36" s="37">
        <f t="shared" si="31"/>
        <v>0</v>
      </c>
      <c r="AW36" s="41"/>
      <c r="AX36" s="35">
        <f>IF(BN36=AF36,H36,((AV36/100)*(D36/2))/'Datos Informativos'!$D$2)</f>
        <v>0</v>
      </c>
      <c r="AY36" s="39">
        <v>0</v>
      </c>
      <c r="AZ36" s="39">
        <v>1</v>
      </c>
      <c r="BA36" s="37">
        <f t="shared" si="32"/>
        <v>0</v>
      </c>
      <c r="BB36" s="37">
        <f t="shared" si="33"/>
        <v>0</v>
      </c>
      <c r="BC36" s="41"/>
      <c r="BD36" s="35">
        <f>IF(BO36=AF36,H36,((BB36/100)*(D36/2))/'Datos Informativos'!$D$2)</f>
        <v>0</v>
      </c>
      <c r="BE36" s="41"/>
      <c r="BF36" s="41"/>
      <c r="BG36" s="75"/>
      <c r="BH36" s="75"/>
      <c r="BI36" s="75"/>
      <c r="BJ36" s="75"/>
      <c r="BK36" s="75"/>
      <c r="BL36" s="75"/>
      <c r="BM36" s="75">
        <f t="shared" si="7"/>
        <v>0</v>
      </c>
      <c r="BN36" s="28">
        <f t="shared" si="8"/>
        <v>0</v>
      </c>
      <c r="BO36" s="29">
        <f t="shared" si="9"/>
        <v>0</v>
      </c>
      <c r="BP36" s="30">
        <f t="shared" si="10"/>
        <v>0</v>
      </c>
    </row>
    <row r="37" spans="1:104" ht="283.5" customHeight="1" x14ac:dyDescent="0.25">
      <c r="A37" s="38" t="s">
        <v>0</v>
      </c>
      <c r="B37" s="38" t="s">
        <v>11</v>
      </c>
      <c r="C37" s="38" t="s">
        <v>112</v>
      </c>
      <c r="D37" s="39">
        <v>40</v>
      </c>
      <c r="E37" s="38" t="s">
        <v>113</v>
      </c>
      <c r="F37" s="38" t="s">
        <v>852</v>
      </c>
      <c r="G37" s="40">
        <v>0.5</v>
      </c>
      <c r="H37" s="40">
        <v>0.54</v>
      </c>
      <c r="I37" s="38" t="s">
        <v>192</v>
      </c>
      <c r="J37" s="38" t="s">
        <v>4</v>
      </c>
      <c r="K37" s="38" t="s">
        <v>355</v>
      </c>
      <c r="L37" s="39" t="s">
        <v>615</v>
      </c>
      <c r="M37" s="38" t="s">
        <v>356</v>
      </c>
      <c r="N37" s="38" t="s">
        <v>357</v>
      </c>
      <c r="O37" s="38" t="s">
        <v>360</v>
      </c>
      <c r="P37" s="49" t="s">
        <v>86</v>
      </c>
      <c r="Q37" s="38" t="s">
        <v>358</v>
      </c>
      <c r="R37" s="39" t="s">
        <v>8</v>
      </c>
      <c r="S37" s="38" t="s">
        <v>359</v>
      </c>
      <c r="T37" s="42" t="s">
        <v>633</v>
      </c>
      <c r="U37" s="42" t="s">
        <v>634</v>
      </c>
      <c r="V37" s="42" t="s">
        <v>635</v>
      </c>
      <c r="W37" s="39" t="s">
        <v>95</v>
      </c>
      <c r="X37" s="39" t="s">
        <v>12</v>
      </c>
      <c r="Y37" s="38" t="s">
        <v>26</v>
      </c>
      <c r="Z37" s="38" t="s">
        <v>26</v>
      </c>
      <c r="AA37" s="38" t="s">
        <v>106</v>
      </c>
      <c r="AB37" s="38" t="s">
        <v>107</v>
      </c>
      <c r="AC37" s="38" t="s">
        <v>360</v>
      </c>
      <c r="AD37" s="41" t="s">
        <v>141</v>
      </c>
      <c r="AE37" s="41" t="s">
        <v>190</v>
      </c>
      <c r="AF37" s="42" t="s">
        <v>635</v>
      </c>
      <c r="AG37" s="39">
        <v>2</v>
      </c>
      <c r="AH37" s="39">
        <v>2</v>
      </c>
      <c r="AI37" s="12">
        <f>IF(AH37=AG37,100,0)</f>
        <v>100</v>
      </c>
      <c r="AJ37" s="12">
        <f>IF(AH37=AG37,100,0)</f>
        <v>100</v>
      </c>
      <c r="AK37" s="41" t="s">
        <v>904</v>
      </c>
      <c r="AL37" s="35">
        <f>IF(AJ37=100,H31,0)</f>
        <v>0.54</v>
      </c>
      <c r="AM37" s="39">
        <v>2</v>
      </c>
      <c r="AN37" s="39">
        <v>2</v>
      </c>
      <c r="AO37" s="12">
        <f>IF(AN37=AM37,100,0)</f>
        <v>100</v>
      </c>
      <c r="AP37" s="12">
        <f>IF(AN37=AM37,100,0)</f>
        <v>100</v>
      </c>
      <c r="AQ37" s="116" t="s">
        <v>944</v>
      </c>
      <c r="AR37" s="35">
        <f>IF(AP37=100,H37,0)</f>
        <v>0.54</v>
      </c>
      <c r="AS37" s="39">
        <v>0</v>
      </c>
      <c r="AT37" s="39">
        <v>0</v>
      </c>
      <c r="AU37" s="37">
        <f>IF(AT37=AS37,100,0)</f>
        <v>100</v>
      </c>
      <c r="AV37" s="37">
        <f>IF(AT37=AS37,100,0)</f>
        <v>100</v>
      </c>
      <c r="AW37" s="41"/>
      <c r="AX37" s="35">
        <f>IF(AV37=100,H37,0)</f>
        <v>0.54</v>
      </c>
      <c r="AY37" s="39">
        <v>0</v>
      </c>
      <c r="AZ37" s="39">
        <v>0</v>
      </c>
      <c r="BA37" s="37">
        <f>IF(AZ37=AY37,100,0)</f>
        <v>100</v>
      </c>
      <c r="BB37" s="37">
        <f>IF(AZ37=AY37,100,0)</f>
        <v>100</v>
      </c>
      <c r="BC37" s="41"/>
      <c r="BD37" s="35">
        <f>IF(BB37=100,H37,0)</f>
        <v>0.54</v>
      </c>
      <c r="BE37" s="41"/>
      <c r="BF37" s="41"/>
      <c r="BG37" s="75"/>
      <c r="BH37" s="75"/>
      <c r="BI37" s="75"/>
      <c r="BJ37" s="75"/>
      <c r="BK37" s="75"/>
      <c r="BL37" s="75"/>
      <c r="BM37" s="75">
        <f t="shared" si="7"/>
        <v>2</v>
      </c>
      <c r="BN37" s="28">
        <f t="shared" si="8"/>
        <v>2</v>
      </c>
      <c r="BO37" s="29">
        <f t="shared" si="9"/>
        <v>0</v>
      </c>
      <c r="BP37" s="30">
        <f t="shared" si="10"/>
        <v>0</v>
      </c>
    </row>
    <row r="38" spans="1:104" s="7" customFormat="1" ht="216.75" customHeight="1" x14ac:dyDescent="0.25">
      <c r="A38" s="38" t="s">
        <v>0</v>
      </c>
      <c r="B38" s="38" t="s">
        <v>11</v>
      </c>
      <c r="C38" s="38" t="s">
        <v>112</v>
      </c>
      <c r="D38" s="39">
        <v>40</v>
      </c>
      <c r="E38" s="38" t="s">
        <v>113</v>
      </c>
      <c r="F38" s="38" t="s">
        <v>354</v>
      </c>
      <c r="G38" s="40">
        <v>0.5</v>
      </c>
      <c r="H38" s="40">
        <v>0.54</v>
      </c>
      <c r="I38" s="38" t="s">
        <v>192</v>
      </c>
      <c r="J38" s="38" t="s">
        <v>4</v>
      </c>
      <c r="K38" s="38" t="s">
        <v>361</v>
      </c>
      <c r="L38" s="39" t="s">
        <v>615</v>
      </c>
      <c r="M38" s="38" t="s">
        <v>362</v>
      </c>
      <c r="N38" s="38" t="s">
        <v>364</v>
      </c>
      <c r="O38" s="38" t="s">
        <v>363</v>
      </c>
      <c r="P38" s="49" t="s">
        <v>108</v>
      </c>
      <c r="Q38" s="38" t="s">
        <v>365</v>
      </c>
      <c r="R38" s="39" t="s">
        <v>9</v>
      </c>
      <c r="S38" s="38" t="s">
        <v>366</v>
      </c>
      <c r="T38" s="42" t="s">
        <v>654</v>
      </c>
      <c r="U38" s="42" t="s">
        <v>636</v>
      </c>
      <c r="V38" s="42" t="s">
        <v>637</v>
      </c>
      <c r="W38" s="39" t="s">
        <v>95</v>
      </c>
      <c r="X38" s="39" t="s">
        <v>12</v>
      </c>
      <c r="Y38" s="38" t="s">
        <v>26</v>
      </c>
      <c r="Z38" s="38" t="s">
        <v>26</v>
      </c>
      <c r="AA38" s="38" t="s">
        <v>106</v>
      </c>
      <c r="AB38" s="38" t="s">
        <v>107</v>
      </c>
      <c r="AC38" s="38" t="s">
        <v>367</v>
      </c>
      <c r="AD38" s="41" t="s">
        <v>141</v>
      </c>
      <c r="AE38" s="41" t="s">
        <v>190</v>
      </c>
      <c r="AF38" s="42" t="s">
        <v>637</v>
      </c>
      <c r="AG38" s="39">
        <v>2</v>
      </c>
      <c r="AH38" s="39">
        <v>2</v>
      </c>
      <c r="AI38" s="12">
        <f>IF(AH38=AG38,100,0)</f>
        <v>100</v>
      </c>
      <c r="AJ38" s="12">
        <f>IF(AH38=AG38,100,0)</f>
        <v>100</v>
      </c>
      <c r="AK38" s="41" t="s">
        <v>867</v>
      </c>
      <c r="AL38" s="35">
        <f>IF(AJ38=100,H32,0)</f>
        <v>0.54</v>
      </c>
      <c r="AM38" s="39">
        <v>0</v>
      </c>
      <c r="AN38" s="39">
        <v>0</v>
      </c>
      <c r="AO38" s="12">
        <f>IF(AN38=AM38,100,0)</f>
        <v>100</v>
      </c>
      <c r="AP38" s="12">
        <f>IF(AN38=AM38,100,0)</f>
        <v>100</v>
      </c>
      <c r="AQ38" s="115" t="s">
        <v>945</v>
      </c>
      <c r="AR38" s="35">
        <f>IF(AP38=100,H38,0)</f>
        <v>0.54</v>
      </c>
      <c r="AS38" s="39">
        <v>0</v>
      </c>
      <c r="AT38" s="39">
        <v>0</v>
      </c>
      <c r="AU38" s="37">
        <f>IF(AT38=AS38,100,0)</f>
        <v>100</v>
      </c>
      <c r="AV38" s="37">
        <f>IF(AT38=AS38,100,0)</f>
        <v>100</v>
      </c>
      <c r="AW38" s="41"/>
      <c r="AX38" s="35">
        <f>IF(AV38=100,H38,0)</f>
        <v>0.54</v>
      </c>
      <c r="AY38" s="39">
        <v>0</v>
      </c>
      <c r="AZ38" s="39">
        <v>0</v>
      </c>
      <c r="BA38" s="37">
        <f>IF(AZ38=AY38,100,0)</f>
        <v>100</v>
      </c>
      <c r="BB38" s="37">
        <f>IF(AZ38=AY38,100,0)</f>
        <v>100</v>
      </c>
      <c r="BC38" s="41"/>
      <c r="BD38" s="35">
        <f>IF(BB38=100,H38,0)</f>
        <v>0.54</v>
      </c>
      <c r="BE38" s="41"/>
      <c r="BF38" s="41"/>
      <c r="BG38" s="75"/>
      <c r="BH38" s="75"/>
      <c r="BI38" s="75"/>
      <c r="BJ38" s="75"/>
      <c r="BK38" s="75"/>
      <c r="BL38" s="75"/>
      <c r="BM38" s="75">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112</v>
      </c>
      <c r="D39" s="39">
        <v>40</v>
      </c>
      <c r="E39" s="38" t="s">
        <v>113</v>
      </c>
      <c r="F39" s="38" t="s">
        <v>368</v>
      </c>
      <c r="G39" s="40">
        <v>0.5</v>
      </c>
      <c r="H39" s="40">
        <v>0.54</v>
      </c>
      <c r="I39" s="38" t="s">
        <v>369</v>
      </c>
      <c r="J39" s="38" t="s">
        <v>850</v>
      </c>
      <c r="K39" s="38" t="s">
        <v>848</v>
      </c>
      <c r="L39" s="39" t="s">
        <v>638</v>
      </c>
      <c r="M39" s="38" t="s">
        <v>863</v>
      </c>
      <c r="N39" s="38" t="s">
        <v>727</v>
      </c>
      <c r="O39" s="41" t="s">
        <v>728</v>
      </c>
      <c r="P39" s="38" t="s">
        <v>849</v>
      </c>
      <c r="Q39" s="38" t="s">
        <v>375</v>
      </c>
      <c r="R39" s="39" t="s">
        <v>8</v>
      </c>
      <c r="S39" s="38" t="s">
        <v>729</v>
      </c>
      <c r="T39" s="42" t="s">
        <v>71</v>
      </c>
      <c r="U39" s="42" t="s">
        <v>70</v>
      </c>
      <c r="V39" s="42" t="s">
        <v>70</v>
      </c>
      <c r="W39" s="39" t="s">
        <v>95</v>
      </c>
      <c r="X39" s="39" t="s">
        <v>39</v>
      </c>
      <c r="Y39" s="38" t="s">
        <v>370</v>
      </c>
      <c r="Z39" s="38" t="s">
        <v>370</v>
      </c>
      <c r="AA39" s="38" t="s">
        <v>371</v>
      </c>
      <c r="AB39" s="38" t="s">
        <v>372</v>
      </c>
      <c r="AC39" s="41" t="s">
        <v>728</v>
      </c>
      <c r="AD39" s="41" t="s">
        <v>141</v>
      </c>
      <c r="AE39" s="41" t="s">
        <v>190</v>
      </c>
      <c r="AF39" s="43">
        <v>1</v>
      </c>
      <c r="AG39" s="39">
        <v>1</v>
      </c>
      <c r="AH39" s="39">
        <v>1</v>
      </c>
      <c r="AI39" s="12">
        <f>IF(AH39 &gt; 0,(AG39/AH39)*100,100)</f>
        <v>100</v>
      </c>
      <c r="AJ39" s="12">
        <f>IF(AH39&gt;0,AG39/AH39*100,100)</f>
        <v>100</v>
      </c>
      <c r="AK39" s="41" t="s">
        <v>847</v>
      </c>
      <c r="AL39" s="14">
        <f>((AJ39/100)*(D39/2))/'Datos Informativos'!$D$2</f>
        <v>0.54054054054054057</v>
      </c>
      <c r="AM39" s="39">
        <v>0</v>
      </c>
      <c r="AN39" s="39">
        <v>1</v>
      </c>
      <c r="AO39" s="12">
        <f>IF(AN39 &gt; 0,(AM39/AN39)*100,100)</f>
        <v>0</v>
      </c>
      <c r="AP39" s="12">
        <f>IF(AH39+AN39&gt;0,(AG39+AM39)/(AH39+AN39)*100,100)</f>
        <v>50</v>
      </c>
      <c r="AQ39" s="123" t="s">
        <v>963</v>
      </c>
      <c r="AR39" s="35">
        <f>IF(AG39=AF39,H39,((((AP39/100)*(D39/2))/'Datos Informativos'!$D$2)))</f>
        <v>0.54</v>
      </c>
      <c r="AS39" s="39">
        <v>0</v>
      </c>
      <c r="AT39" s="39">
        <v>1</v>
      </c>
      <c r="AU39" s="37">
        <f t="shared" ref="AU39" si="35">IF(BN39=AF39,100,(AS39/AT39)*100)</f>
        <v>100</v>
      </c>
      <c r="AV39" s="37">
        <f t="shared" ref="AV39" si="36">IF(BN39=AF39,100,AS39/AF39*100)</f>
        <v>100</v>
      </c>
      <c r="AW39" s="41"/>
      <c r="AX39" s="35">
        <f>IF(BN39=AF39,H39,((AV39/100)*(D39/2))/'Datos Informativos'!$D$2)</f>
        <v>0.54</v>
      </c>
      <c r="AY39" s="39">
        <v>0</v>
      </c>
      <c r="AZ39" s="39">
        <v>1</v>
      </c>
      <c r="BA39" s="37">
        <f t="shared" ref="BA39" si="37">IF(BO39=AF39,100,(AY39/AZ39)*100)</f>
        <v>100</v>
      </c>
      <c r="BB39" s="37">
        <f t="shared" ref="BB39" si="38">IF(BO39=AF39,100,AY39/AF39*100)</f>
        <v>100</v>
      </c>
      <c r="BC39" s="41"/>
      <c r="BD39" s="35">
        <f>IF(BO39=AF39,H39,((BB39/100)*(D39/2))/'Datos Informativos'!$D$2)</f>
        <v>0.54</v>
      </c>
      <c r="BE39" s="41"/>
      <c r="BF39" s="41"/>
      <c r="BG39" s="75"/>
      <c r="BH39" s="75"/>
      <c r="BI39" s="75"/>
      <c r="BJ39" s="75"/>
      <c r="BK39" s="75"/>
      <c r="BL39" s="75"/>
      <c r="BM39" s="75">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112</v>
      </c>
      <c r="D40" s="39">
        <v>40</v>
      </c>
      <c r="E40" s="38" t="s">
        <v>113</v>
      </c>
      <c r="F40" s="38" t="s">
        <v>368</v>
      </c>
      <c r="G40" s="40">
        <v>0.5</v>
      </c>
      <c r="H40" s="40">
        <v>0.54</v>
      </c>
      <c r="I40" s="38" t="s">
        <v>369</v>
      </c>
      <c r="J40" s="38" t="s">
        <v>726</v>
      </c>
      <c r="K40" s="38" t="s">
        <v>386</v>
      </c>
      <c r="L40" s="39" t="s">
        <v>610</v>
      </c>
      <c r="M40" s="38" t="s">
        <v>863</v>
      </c>
      <c r="N40" s="38" t="s">
        <v>374</v>
      </c>
      <c r="O40" s="41" t="s">
        <v>373</v>
      </c>
      <c r="P40" s="38" t="s">
        <v>639</v>
      </c>
      <c r="Q40" s="38" t="s">
        <v>730</v>
      </c>
      <c r="R40" s="39" t="s">
        <v>9</v>
      </c>
      <c r="S40" s="38" t="s">
        <v>44</v>
      </c>
      <c r="T40" s="42" t="s">
        <v>56</v>
      </c>
      <c r="U40" s="42" t="s">
        <v>58</v>
      </c>
      <c r="V40" s="42" t="s">
        <v>58</v>
      </c>
      <c r="W40" s="39" t="s">
        <v>95</v>
      </c>
      <c r="X40" s="39" t="s">
        <v>14</v>
      </c>
      <c r="Y40" s="38" t="s">
        <v>370</v>
      </c>
      <c r="Z40" s="38" t="s">
        <v>370</v>
      </c>
      <c r="AA40" s="38" t="s">
        <v>371</v>
      </c>
      <c r="AB40" s="38" t="s">
        <v>850</v>
      </c>
      <c r="AC40" s="41" t="s">
        <v>373</v>
      </c>
      <c r="AD40" s="41" t="s">
        <v>141</v>
      </c>
      <c r="AE40" s="41" t="s">
        <v>190</v>
      </c>
      <c r="AF40" s="39">
        <v>4</v>
      </c>
      <c r="AG40" s="39">
        <v>0</v>
      </c>
      <c r="AH40" s="39">
        <v>4</v>
      </c>
      <c r="AI40" s="12">
        <f>IF(AH40 &gt; 0,(AG40/AH40)*100,100)</f>
        <v>0</v>
      </c>
      <c r="AJ40" s="12">
        <f>IF(AH40&gt;0,AG40/AH40*100,100)</f>
        <v>0</v>
      </c>
      <c r="AK40" s="41" t="s">
        <v>854</v>
      </c>
      <c r="AL40" s="14">
        <f>((AJ40/100)*(D40/2))/'Datos Informativos'!$D$2</f>
        <v>0</v>
      </c>
      <c r="AM40" s="39">
        <v>1</v>
      </c>
      <c r="AN40" s="39">
        <v>4</v>
      </c>
      <c r="AO40" s="12">
        <f>IF(AN40 &gt; 0,(AM40/AN40)*100,100)</f>
        <v>25</v>
      </c>
      <c r="AP40" s="12">
        <f>IF(AH40+AN40&gt;0,(AG40+AM40)/(AH40+AN40)*100,100)</f>
        <v>12.5</v>
      </c>
      <c r="AQ40" s="123" t="s">
        <v>964</v>
      </c>
      <c r="AR40" s="35">
        <f>IF(AG40=AF40,H40,((((AP40/100)*(D40/2))/'Datos Informativos'!$D$2)))</f>
        <v>6.7567567567567571E-2</v>
      </c>
      <c r="AS40" s="39">
        <v>0</v>
      </c>
      <c r="AT40" s="39">
        <v>4</v>
      </c>
      <c r="AU40" s="37">
        <f t="shared" ref="AU40:AU45" si="39">IF(BN40=AF40,100,(AS40/AT40)*100)</f>
        <v>0</v>
      </c>
      <c r="AV40" s="37">
        <f t="shared" ref="AV40:AV45" si="40">IF(BN40=AF40,100,AS40/AF40*100)</f>
        <v>0</v>
      </c>
      <c r="AW40" s="41"/>
      <c r="AX40" s="35">
        <f>IF(BN40=AF40,H40,((AV40/100)*(D40/2))/'Datos Informativos'!$D$2)</f>
        <v>0</v>
      </c>
      <c r="AY40" s="39">
        <v>0</v>
      </c>
      <c r="AZ40" s="39">
        <v>4</v>
      </c>
      <c r="BA40" s="37">
        <f t="shared" ref="BA40:BA45" si="41">IF(BO40=AF40,100,(AY40/AZ40)*100)</f>
        <v>0</v>
      </c>
      <c r="BB40" s="37">
        <f t="shared" ref="BB40:BB45" si="42">IF(BO40=AF40,100,AY40/AF40*100)</f>
        <v>0</v>
      </c>
      <c r="BC40" s="41"/>
      <c r="BD40" s="35">
        <f>IF(BO40=AF40,H40,((BB40/100)*(D40/2))/'Datos Informativos'!$D$2)</f>
        <v>0</v>
      </c>
      <c r="BE40" s="41"/>
      <c r="BF40" s="41"/>
      <c r="BG40" s="75"/>
      <c r="BH40" s="75"/>
      <c r="BI40" s="75"/>
      <c r="BJ40" s="75"/>
      <c r="BK40" s="75"/>
      <c r="BL40" s="75"/>
      <c r="BM40" s="75">
        <f t="shared" si="7"/>
        <v>0</v>
      </c>
      <c r="BN40" s="28">
        <f t="shared" si="8"/>
        <v>1</v>
      </c>
      <c r="BO40" s="29">
        <f t="shared" si="9"/>
        <v>0</v>
      </c>
      <c r="BP40" s="30">
        <f t="shared" si="10"/>
        <v>0</v>
      </c>
    </row>
    <row r="41" spans="1:104" ht="207" customHeight="1" x14ac:dyDescent="0.25">
      <c r="A41" s="38" t="s">
        <v>0</v>
      </c>
      <c r="B41" s="38" t="s">
        <v>11</v>
      </c>
      <c r="C41" s="38" t="s">
        <v>112</v>
      </c>
      <c r="D41" s="39">
        <v>40</v>
      </c>
      <c r="E41" s="38" t="s">
        <v>113</v>
      </c>
      <c r="F41" s="38" t="s">
        <v>368</v>
      </c>
      <c r="G41" s="40">
        <v>0.5</v>
      </c>
      <c r="H41" s="40">
        <v>0.54</v>
      </c>
      <c r="I41" s="38" t="s">
        <v>369</v>
      </c>
      <c r="J41" s="38" t="s">
        <v>726</v>
      </c>
      <c r="K41" s="38" t="s">
        <v>385</v>
      </c>
      <c r="L41" s="39" t="s">
        <v>640</v>
      </c>
      <c r="M41" s="38" t="s">
        <v>863</v>
      </c>
      <c r="N41" s="38" t="s">
        <v>376</v>
      </c>
      <c r="O41" s="41" t="s">
        <v>377</v>
      </c>
      <c r="P41" s="38" t="s">
        <v>378</v>
      </c>
      <c r="Q41" s="38" t="s">
        <v>45</v>
      </c>
      <c r="R41" s="39" t="s">
        <v>9</v>
      </c>
      <c r="S41" s="38" t="s">
        <v>379</v>
      </c>
      <c r="T41" s="42" t="s">
        <v>71</v>
      </c>
      <c r="U41" s="42" t="s">
        <v>70</v>
      </c>
      <c r="V41" s="42" t="s">
        <v>70</v>
      </c>
      <c r="W41" s="39" t="s">
        <v>95</v>
      </c>
      <c r="X41" s="39" t="s">
        <v>39</v>
      </c>
      <c r="Y41" s="38" t="s">
        <v>370</v>
      </c>
      <c r="Z41" s="38" t="s">
        <v>370</v>
      </c>
      <c r="AA41" s="38" t="s">
        <v>382</v>
      </c>
      <c r="AB41" s="38" t="s">
        <v>885</v>
      </c>
      <c r="AC41" s="41" t="s">
        <v>377</v>
      </c>
      <c r="AD41" s="41" t="s">
        <v>141</v>
      </c>
      <c r="AE41" s="41" t="s">
        <v>190</v>
      </c>
      <c r="AF41" s="39">
        <v>1</v>
      </c>
      <c r="AG41" s="39">
        <v>0</v>
      </c>
      <c r="AH41" s="39">
        <v>1</v>
      </c>
      <c r="AI41" s="12">
        <f t="shared" si="0"/>
        <v>0</v>
      </c>
      <c r="AJ41" s="12">
        <f t="shared" si="1"/>
        <v>0</v>
      </c>
      <c r="AK41" s="41" t="s">
        <v>855</v>
      </c>
      <c r="AL41" s="14">
        <f>((AJ41/100)*(D41/2))/'Datos Informativos'!$D$2</f>
        <v>0</v>
      </c>
      <c r="AM41" s="39">
        <v>0</v>
      </c>
      <c r="AN41" s="39">
        <v>1</v>
      </c>
      <c r="AO41" s="12">
        <f>IF(AG41=AF41,100,(AM41/AN41)*100)</f>
        <v>0</v>
      </c>
      <c r="AP41" s="12">
        <f>IF(AG41=AF41,100,(AM41/AF41*100))</f>
        <v>0</v>
      </c>
      <c r="AQ41" s="123" t="s">
        <v>965</v>
      </c>
      <c r="AR41" s="35">
        <f>IF(AG41=AF41,H41,((((AP41/100)*(D41/2))/'Datos Informativos'!$D$2)))</f>
        <v>0</v>
      </c>
      <c r="AS41" s="39">
        <v>0</v>
      </c>
      <c r="AT41" s="39">
        <v>1</v>
      </c>
      <c r="AU41" s="37">
        <f t="shared" si="39"/>
        <v>0</v>
      </c>
      <c r="AV41" s="37">
        <f t="shared" si="40"/>
        <v>0</v>
      </c>
      <c r="AW41" s="41"/>
      <c r="AX41" s="35">
        <f>IF(BN41=AF41,H41,((AV41/100)*(D41/2))/'Datos Informativos'!$D$2)</f>
        <v>0</v>
      </c>
      <c r="AY41" s="39">
        <v>0</v>
      </c>
      <c r="AZ41" s="39">
        <v>1</v>
      </c>
      <c r="BA41" s="37">
        <f t="shared" si="41"/>
        <v>0</v>
      </c>
      <c r="BB41" s="37">
        <f t="shared" si="42"/>
        <v>0</v>
      </c>
      <c r="BC41" s="71"/>
      <c r="BD41" s="35">
        <f>IF(BO41=AF41,H41,((BB41/100)*(D41/2))/'Datos Informativos'!$D$2)</f>
        <v>0</v>
      </c>
      <c r="BE41" s="41"/>
      <c r="BF41" s="41"/>
      <c r="BG41" s="75"/>
      <c r="BH41" s="75"/>
      <c r="BI41" s="75"/>
      <c r="BJ41" s="75"/>
      <c r="BK41" s="75"/>
      <c r="BL41" s="75"/>
      <c r="BM41" s="75">
        <f t="shared" si="7"/>
        <v>0</v>
      </c>
      <c r="BN41" s="28">
        <f t="shared" si="8"/>
        <v>0</v>
      </c>
      <c r="BO41" s="29">
        <f t="shared" si="9"/>
        <v>0</v>
      </c>
      <c r="BP41" s="30">
        <f t="shared" si="10"/>
        <v>0</v>
      </c>
    </row>
    <row r="42" spans="1:104" ht="210" customHeight="1" x14ac:dyDescent="0.25">
      <c r="A42" s="38" t="s">
        <v>0</v>
      </c>
      <c r="B42" s="38" t="s">
        <v>11</v>
      </c>
      <c r="C42" s="38" t="s">
        <v>112</v>
      </c>
      <c r="D42" s="39">
        <v>40</v>
      </c>
      <c r="E42" s="38" t="s">
        <v>113</v>
      </c>
      <c r="F42" s="38" t="s">
        <v>368</v>
      </c>
      <c r="G42" s="40">
        <v>0.5</v>
      </c>
      <c r="H42" s="40">
        <v>0.54</v>
      </c>
      <c r="I42" s="38" t="s">
        <v>369</v>
      </c>
      <c r="J42" s="38" t="s">
        <v>726</v>
      </c>
      <c r="K42" s="38" t="s">
        <v>387</v>
      </c>
      <c r="L42" s="39" t="s">
        <v>641</v>
      </c>
      <c r="M42" s="38" t="s">
        <v>393</v>
      </c>
      <c r="N42" s="38" t="s">
        <v>482</v>
      </c>
      <c r="O42" s="41" t="s">
        <v>384</v>
      </c>
      <c r="P42" s="38" t="s">
        <v>388</v>
      </c>
      <c r="Q42" s="38" t="s">
        <v>375</v>
      </c>
      <c r="R42" s="39" t="s">
        <v>9</v>
      </c>
      <c r="S42" s="38" t="s">
        <v>642</v>
      </c>
      <c r="T42" s="42" t="s">
        <v>71</v>
      </c>
      <c r="U42" s="42" t="s">
        <v>70</v>
      </c>
      <c r="V42" s="42" t="s">
        <v>70</v>
      </c>
      <c r="W42" s="39" t="s">
        <v>95</v>
      </c>
      <c r="X42" s="39" t="s">
        <v>39</v>
      </c>
      <c r="Y42" s="38" t="s">
        <v>370</v>
      </c>
      <c r="Z42" s="38" t="s">
        <v>370</v>
      </c>
      <c r="AA42" s="38" t="s">
        <v>389</v>
      </c>
      <c r="AB42" s="38" t="s">
        <v>390</v>
      </c>
      <c r="AC42" s="41" t="s">
        <v>383</v>
      </c>
      <c r="AD42" s="41" t="s">
        <v>141</v>
      </c>
      <c r="AE42" s="41" t="s">
        <v>190</v>
      </c>
      <c r="AF42" s="39">
        <v>1</v>
      </c>
      <c r="AG42" s="39">
        <v>1</v>
      </c>
      <c r="AH42" s="39">
        <v>1</v>
      </c>
      <c r="AI42" s="12">
        <f>IF(AH42 &gt; 0,(AG42/AH42)*100,100)</f>
        <v>100</v>
      </c>
      <c r="AJ42" s="12">
        <f>IF(AH42&gt;0,AG42/AH42*100,100)</f>
        <v>100</v>
      </c>
      <c r="AK42" s="41" t="s">
        <v>856</v>
      </c>
      <c r="AL42" s="14">
        <f>((AJ42/100)*(D42/2))/'Datos Informativos'!$D$2</f>
        <v>0.54054054054054057</v>
      </c>
      <c r="AM42" s="39">
        <v>0</v>
      </c>
      <c r="AN42" s="39">
        <v>1</v>
      </c>
      <c r="AO42" s="12">
        <f>IF(AG42=AF42,100,(AM42/AN42)*100)</f>
        <v>100</v>
      </c>
      <c r="AP42" s="12">
        <f>IF(AG42=AF42,100,(AM42/AF42*100))</f>
        <v>100</v>
      </c>
      <c r="AQ42" s="123" t="s">
        <v>966</v>
      </c>
      <c r="AR42" s="35">
        <f>IF(AG42=AF42,H42,((((AP42/100)*(D42/2))/'Datos Informativos'!$D$2)))</f>
        <v>0.54</v>
      </c>
      <c r="AS42" s="39">
        <v>0</v>
      </c>
      <c r="AT42" s="39">
        <v>1</v>
      </c>
      <c r="AU42" s="37">
        <f t="shared" si="39"/>
        <v>100</v>
      </c>
      <c r="AV42" s="37">
        <f t="shared" si="40"/>
        <v>100</v>
      </c>
      <c r="AW42" s="41"/>
      <c r="AX42" s="35">
        <f>IF(BN42=AF42,H42,((AV42/100)*(D42/2))/'Datos Informativos'!$D$2)</f>
        <v>0.54</v>
      </c>
      <c r="AY42" s="39">
        <v>0</v>
      </c>
      <c r="AZ42" s="39">
        <v>1</v>
      </c>
      <c r="BA42" s="37">
        <f t="shared" si="41"/>
        <v>100</v>
      </c>
      <c r="BB42" s="37">
        <f t="shared" si="42"/>
        <v>100</v>
      </c>
      <c r="BC42" s="41"/>
      <c r="BD42" s="35">
        <f>IF(BO42=AF42,H42,((BB42/100)*(D42/2))/'Datos Informativos'!$D$2)</f>
        <v>0.54</v>
      </c>
      <c r="BE42" s="41"/>
      <c r="BF42" s="41"/>
      <c r="BG42" s="75"/>
      <c r="BH42" s="75"/>
      <c r="BI42" s="75"/>
      <c r="BJ42" s="75"/>
      <c r="BK42" s="75"/>
      <c r="BL42" s="75"/>
      <c r="BM42" s="75">
        <f t="shared" si="7"/>
        <v>1</v>
      </c>
      <c r="BN42" s="28">
        <f t="shared" si="8"/>
        <v>1</v>
      </c>
      <c r="BO42" s="29">
        <f t="shared" si="9"/>
        <v>1</v>
      </c>
      <c r="BP42" s="30">
        <f t="shared" si="10"/>
        <v>1</v>
      </c>
    </row>
    <row r="43" spans="1:104" ht="206.25" customHeight="1" x14ac:dyDescent="0.25">
      <c r="A43" s="38" t="s">
        <v>0</v>
      </c>
      <c r="B43" s="38" t="s">
        <v>11</v>
      </c>
      <c r="C43" s="38" t="s">
        <v>112</v>
      </c>
      <c r="D43" s="39">
        <v>40</v>
      </c>
      <c r="E43" s="38" t="s">
        <v>113</v>
      </c>
      <c r="F43" s="38" t="s">
        <v>368</v>
      </c>
      <c r="G43" s="40">
        <v>0.5</v>
      </c>
      <c r="H43" s="40">
        <v>0.54</v>
      </c>
      <c r="I43" s="38" t="s">
        <v>369</v>
      </c>
      <c r="J43" s="38" t="s">
        <v>726</v>
      </c>
      <c r="K43" s="38" t="s">
        <v>391</v>
      </c>
      <c r="L43" s="39" t="s">
        <v>643</v>
      </c>
      <c r="M43" s="38" t="s">
        <v>397</v>
      </c>
      <c r="N43" s="38" t="s">
        <v>483</v>
      </c>
      <c r="O43" s="41" t="s">
        <v>46</v>
      </c>
      <c r="P43" s="38" t="s">
        <v>392</v>
      </c>
      <c r="Q43" s="38" t="s">
        <v>375</v>
      </c>
      <c r="R43" s="39" t="s">
        <v>8</v>
      </c>
      <c r="S43" s="51" t="s">
        <v>394</v>
      </c>
      <c r="T43" s="42" t="s">
        <v>71</v>
      </c>
      <c r="U43" s="42" t="s">
        <v>70</v>
      </c>
      <c r="V43" s="42" t="s">
        <v>70</v>
      </c>
      <c r="W43" s="39" t="s">
        <v>95</v>
      </c>
      <c r="X43" s="39" t="s">
        <v>39</v>
      </c>
      <c r="Y43" s="38" t="s">
        <v>370</v>
      </c>
      <c r="Z43" s="38" t="s">
        <v>370</v>
      </c>
      <c r="AA43" s="38" t="s">
        <v>389</v>
      </c>
      <c r="AB43" s="38" t="s">
        <v>395</v>
      </c>
      <c r="AC43" s="41" t="s">
        <v>46</v>
      </c>
      <c r="AD43" s="41" t="s">
        <v>141</v>
      </c>
      <c r="AE43" s="41" t="s">
        <v>190</v>
      </c>
      <c r="AF43" s="39">
        <v>1</v>
      </c>
      <c r="AG43" s="39">
        <v>1</v>
      </c>
      <c r="AH43" s="39">
        <v>1</v>
      </c>
      <c r="AI43" s="12">
        <f>IF(AH43 &gt; 0,(AG43/AH43)*100,100)</f>
        <v>100</v>
      </c>
      <c r="AJ43" s="12">
        <f>IF(AH43&gt;0,AG43/AH43*100,100)</f>
        <v>100</v>
      </c>
      <c r="AK43" s="41" t="s">
        <v>857</v>
      </c>
      <c r="AL43" s="14">
        <f>((AJ43/100)*(D43/2))/'Datos Informativos'!$D$2</f>
        <v>0.54054054054054057</v>
      </c>
      <c r="AM43" s="39">
        <v>0</v>
      </c>
      <c r="AN43" s="39">
        <v>1</v>
      </c>
      <c r="AO43" s="12">
        <f>IF(AG43=AF43,100,(AM43/AN43)*100)</f>
        <v>100</v>
      </c>
      <c r="AP43" s="12">
        <f>IF(AG43=AF43,100,(AM43/AF43*100))</f>
        <v>100</v>
      </c>
      <c r="AQ43" s="123" t="s">
        <v>966</v>
      </c>
      <c r="AR43" s="35">
        <f>IF(AG43=AF43,H43,((((AP43/100)*(D43/2))/'Datos Informativos'!$D$2)))</f>
        <v>0.54</v>
      </c>
      <c r="AS43" s="39">
        <v>0</v>
      </c>
      <c r="AT43" s="39">
        <v>1</v>
      </c>
      <c r="AU43" s="37">
        <f t="shared" si="39"/>
        <v>100</v>
      </c>
      <c r="AV43" s="37">
        <f t="shared" si="40"/>
        <v>100</v>
      </c>
      <c r="AW43" s="41"/>
      <c r="AX43" s="35">
        <f>IF(BN43=AF43,H43,((AV43/100)*(D43/2))/'Datos Informativos'!$D$2)</f>
        <v>0.54</v>
      </c>
      <c r="AY43" s="39">
        <v>0</v>
      </c>
      <c r="AZ43" s="39">
        <v>1</v>
      </c>
      <c r="BA43" s="37">
        <f t="shared" si="41"/>
        <v>100</v>
      </c>
      <c r="BB43" s="37">
        <f t="shared" si="42"/>
        <v>100</v>
      </c>
      <c r="BC43" s="41"/>
      <c r="BD43" s="35">
        <f>IF(BO43=AF43,H43,((BB43/100)*(D43/2))/'Datos Informativos'!$D$2)</f>
        <v>0.54</v>
      </c>
      <c r="BE43" s="41"/>
      <c r="BF43" s="41"/>
      <c r="BG43" s="75"/>
      <c r="BH43" s="75"/>
      <c r="BI43" s="75"/>
      <c r="BJ43" s="75"/>
      <c r="BK43" s="75"/>
      <c r="BL43" s="75"/>
      <c r="BM43" s="75">
        <f t="shared" si="7"/>
        <v>1</v>
      </c>
      <c r="BN43" s="28">
        <f t="shared" si="8"/>
        <v>1</v>
      </c>
      <c r="BO43" s="29">
        <f t="shared" si="9"/>
        <v>1</v>
      </c>
      <c r="BP43" s="30">
        <f t="shared" si="10"/>
        <v>1</v>
      </c>
    </row>
    <row r="44" spans="1:104" ht="212.25" customHeight="1" x14ac:dyDescent="0.25">
      <c r="A44" s="38" t="s">
        <v>0</v>
      </c>
      <c r="B44" s="38" t="s">
        <v>11</v>
      </c>
      <c r="C44" s="38" t="s">
        <v>112</v>
      </c>
      <c r="D44" s="39">
        <v>40</v>
      </c>
      <c r="E44" s="38" t="s">
        <v>113</v>
      </c>
      <c r="F44" s="38" t="s">
        <v>368</v>
      </c>
      <c r="G44" s="40">
        <v>0.5</v>
      </c>
      <c r="H44" s="40">
        <v>0.54</v>
      </c>
      <c r="I44" s="38" t="s">
        <v>369</v>
      </c>
      <c r="J44" s="38" t="s">
        <v>726</v>
      </c>
      <c r="K44" s="38" t="s">
        <v>396</v>
      </c>
      <c r="L44" s="39" t="s">
        <v>644</v>
      </c>
      <c r="M44" s="38" t="s">
        <v>398</v>
      </c>
      <c r="N44" s="38" t="s">
        <v>405</v>
      </c>
      <c r="O44" s="41" t="s">
        <v>407</v>
      </c>
      <c r="P44" s="38" t="s">
        <v>399</v>
      </c>
      <c r="Q44" s="38" t="s">
        <v>375</v>
      </c>
      <c r="R44" s="39" t="s">
        <v>8</v>
      </c>
      <c r="S44" s="38" t="s">
        <v>400</v>
      </c>
      <c r="T44" s="42" t="s">
        <v>58</v>
      </c>
      <c r="U44" s="42" t="s">
        <v>71</v>
      </c>
      <c r="V44" s="42" t="s">
        <v>71</v>
      </c>
      <c r="W44" s="39" t="s">
        <v>95</v>
      </c>
      <c r="X44" s="39" t="s">
        <v>47</v>
      </c>
      <c r="Y44" s="38" t="s">
        <v>370</v>
      </c>
      <c r="Z44" s="38" t="s">
        <v>370</v>
      </c>
      <c r="AA44" s="38" t="s">
        <v>401</v>
      </c>
      <c r="AB44" s="38" t="s">
        <v>402</v>
      </c>
      <c r="AC44" s="41" t="s">
        <v>407</v>
      </c>
      <c r="AD44" s="41" t="s">
        <v>141</v>
      </c>
      <c r="AE44" s="41" t="s">
        <v>190</v>
      </c>
      <c r="AF44" s="39">
        <v>2</v>
      </c>
      <c r="AG44" s="39">
        <v>1</v>
      </c>
      <c r="AH44" s="39">
        <v>2</v>
      </c>
      <c r="AI44" s="12">
        <f>IF(AH44 &gt; 0,(AG44/AH44)*100,100)</f>
        <v>50</v>
      </c>
      <c r="AJ44" s="12">
        <f>IF(AH44&gt;0,AG44/AH44*100,100)</f>
        <v>50</v>
      </c>
      <c r="AK44" s="41" t="s">
        <v>858</v>
      </c>
      <c r="AL44" s="14">
        <f>((AJ44/100)*(D44/2))/'Datos Informativos'!$D$2</f>
        <v>0.27027027027027029</v>
      </c>
      <c r="AM44" s="39">
        <v>1</v>
      </c>
      <c r="AN44" s="39">
        <v>2</v>
      </c>
      <c r="AO44" s="12">
        <f>IF(AG44=AF44,100,(AM44/AN44)*100)</f>
        <v>50</v>
      </c>
      <c r="AP44" s="12">
        <f>IF(AG44=AF44,100,(AM44/AF44*100))</f>
        <v>50</v>
      </c>
      <c r="AQ44" s="123" t="s">
        <v>967</v>
      </c>
      <c r="AR44" s="35">
        <f>IF(AG44=AF44,H44,((((AP44/100)*(D44/2))/'Datos Informativos'!$D$2)))</f>
        <v>0.27027027027027029</v>
      </c>
      <c r="AS44" s="39">
        <v>0</v>
      </c>
      <c r="AT44" s="39">
        <v>2</v>
      </c>
      <c r="AU44" s="37">
        <f t="shared" si="39"/>
        <v>0</v>
      </c>
      <c r="AV44" s="37">
        <f t="shared" si="40"/>
        <v>0</v>
      </c>
      <c r="AW44" s="41"/>
      <c r="AX44" s="35">
        <f>IF(BN44=AF44,H44,((AV44/100)*(D44/2))/'Datos Informativos'!$D$2)</f>
        <v>0</v>
      </c>
      <c r="AY44" s="39">
        <v>0</v>
      </c>
      <c r="AZ44" s="39">
        <v>2</v>
      </c>
      <c r="BA44" s="37">
        <f t="shared" si="41"/>
        <v>0</v>
      </c>
      <c r="BB44" s="37">
        <f t="shared" si="42"/>
        <v>0</v>
      </c>
      <c r="BC44" s="41"/>
      <c r="BD44" s="35">
        <f>IF(BO44=AF44,H44,((BB44/100)*(D44/2))/'Datos Informativos'!$D$2)</f>
        <v>0</v>
      </c>
      <c r="BE44" s="41"/>
      <c r="BF44" s="41"/>
      <c r="BG44" s="75"/>
      <c r="BH44" s="75"/>
      <c r="BI44" s="75"/>
      <c r="BJ44" s="75"/>
      <c r="BK44" s="75"/>
      <c r="BL44" s="75"/>
      <c r="BM44" s="75">
        <f t="shared" si="7"/>
        <v>1</v>
      </c>
      <c r="BN44" s="28">
        <f t="shared" si="8"/>
        <v>1</v>
      </c>
      <c r="BO44" s="29">
        <f t="shared" si="9"/>
        <v>0</v>
      </c>
      <c r="BP44" s="30">
        <f t="shared" si="10"/>
        <v>0</v>
      </c>
    </row>
    <row r="45" spans="1:104" ht="212.25" customHeight="1" x14ac:dyDescent="0.25">
      <c r="A45" s="38" t="s">
        <v>0</v>
      </c>
      <c r="B45" s="38" t="s">
        <v>11</v>
      </c>
      <c r="C45" s="38" t="s">
        <v>112</v>
      </c>
      <c r="D45" s="39">
        <v>40</v>
      </c>
      <c r="E45" s="38" t="s">
        <v>113</v>
      </c>
      <c r="F45" s="38" t="s">
        <v>368</v>
      </c>
      <c r="G45" s="40">
        <v>0.5</v>
      </c>
      <c r="H45" s="40">
        <v>0.54</v>
      </c>
      <c r="I45" s="38" t="s">
        <v>369</v>
      </c>
      <c r="J45" s="38" t="s">
        <v>726</v>
      </c>
      <c r="K45" s="38" t="s">
        <v>403</v>
      </c>
      <c r="L45" s="39" t="s">
        <v>645</v>
      </c>
      <c r="M45" s="38" t="s">
        <v>404</v>
      </c>
      <c r="N45" s="38" t="s">
        <v>406</v>
      </c>
      <c r="O45" s="41" t="s">
        <v>411</v>
      </c>
      <c r="P45" s="38" t="s">
        <v>408</v>
      </c>
      <c r="Q45" s="38" t="s">
        <v>375</v>
      </c>
      <c r="R45" s="39" t="s">
        <v>8</v>
      </c>
      <c r="S45" s="38" t="s">
        <v>409</v>
      </c>
      <c r="T45" s="42" t="s">
        <v>380</v>
      </c>
      <c r="U45" s="42" t="s">
        <v>381</v>
      </c>
      <c r="V45" s="42" t="s">
        <v>381</v>
      </c>
      <c r="W45" s="39" t="s">
        <v>95</v>
      </c>
      <c r="X45" s="39" t="s">
        <v>48</v>
      </c>
      <c r="Y45" s="38" t="s">
        <v>370</v>
      </c>
      <c r="Z45" s="38" t="s">
        <v>370</v>
      </c>
      <c r="AA45" s="38" t="s">
        <v>410</v>
      </c>
      <c r="AB45" s="38" t="s">
        <v>69</v>
      </c>
      <c r="AC45" s="41" t="s">
        <v>411</v>
      </c>
      <c r="AD45" s="41" t="s">
        <v>141</v>
      </c>
      <c r="AE45" s="41" t="s">
        <v>190</v>
      </c>
      <c r="AF45" s="39">
        <v>3</v>
      </c>
      <c r="AG45" s="39">
        <v>1</v>
      </c>
      <c r="AH45" s="39">
        <v>3</v>
      </c>
      <c r="AI45" s="26">
        <f>IF(AH45 &gt; 0,(AG45/AH45)*100,100)</f>
        <v>33.333333333333329</v>
      </c>
      <c r="AJ45" s="26">
        <f>IF(AH45&gt;0,AG45/AH45*100,100)</f>
        <v>33.333333333333329</v>
      </c>
      <c r="AK45" s="41" t="s">
        <v>859</v>
      </c>
      <c r="AL45" s="14">
        <f>((AJ45/100)*(D45/2))/'Datos Informativos'!$D$2</f>
        <v>0.18018018018018014</v>
      </c>
      <c r="AM45" s="39">
        <v>2</v>
      </c>
      <c r="AN45" s="39">
        <v>3</v>
      </c>
      <c r="AO45" s="12">
        <f>IF(AG45=AF45,100,(AM45/AN45)*100)</f>
        <v>66.666666666666657</v>
      </c>
      <c r="AP45" s="12">
        <f>IF(AG45=AF45,100,(AM45/AF45*100))</f>
        <v>66.666666666666657</v>
      </c>
      <c r="AQ45" s="123" t="s">
        <v>968</v>
      </c>
      <c r="AR45" s="35">
        <f>IF(AG45=AF45,H45,((((AP45/100)*(D45/2))/'Datos Informativos'!$D$2)))</f>
        <v>0.36036036036036029</v>
      </c>
      <c r="AS45" s="39">
        <v>0</v>
      </c>
      <c r="AT45" s="39">
        <v>3</v>
      </c>
      <c r="AU45" s="37">
        <f t="shared" si="39"/>
        <v>0</v>
      </c>
      <c r="AV45" s="37">
        <f t="shared" si="40"/>
        <v>0</v>
      </c>
      <c r="AW45" s="41"/>
      <c r="AX45" s="35">
        <f>IF(BN45=AF45,H45,((AV45/100)*(D45/2))/'Datos Informativos'!$D$2)</f>
        <v>0</v>
      </c>
      <c r="AY45" s="39">
        <v>0</v>
      </c>
      <c r="AZ45" s="39">
        <v>3</v>
      </c>
      <c r="BA45" s="37">
        <f t="shared" si="41"/>
        <v>0</v>
      </c>
      <c r="BB45" s="37">
        <f t="shared" si="42"/>
        <v>0</v>
      </c>
      <c r="BC45" s="71"/>
      <c r="BD45" s="35">
        <f>IF(BO45=AF45,H45,((BB45/100)*(D45/2))/'Datos Informativos'!$D$2)</f>
        <v>0</v>
      </c>
      <c r="BE45" s="41"/>
      <c r="BF45" s="41"/>
      <c r="BG45" s="75"/>
      <c r="BH45" s="75"/>
      <c r="BI45" s="75"/>
      <c r="BJ45" s="75"/>
      <c r="BK45" s="75"/>
      <c r="BL45" s="75"/>
      <c r="BM45" s="75">
        <f t="shared" si="7"/>
        <v>1</v>
      </c>
      <c r="BN45" s="28">
        <f t="shared" si="8"/>
        <v>2</v>
      </c>
      <c r="BO45" s="29">
        <f t="shared" si="9"/>
        <v>0</v>
      </c>
      <c r="BP45" s="30">
        <f t="shared" si="10"/>
        <v>0</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860</v>
      </c>
      <c r="AL46" s="17">
        <f>SUM(AL9:AL45)</f>
        <v>6.1966808292062705</v>
      </c>
      <c r="AM46" s="52"/>
      <c r="AN46" s="52"/>
      <c r="AO46" s="16"/>
      <c r="AP46" s="16"/>
      <c r="AQ46" s="52" t="s">
        <v>686</v>
      </c>
      <c r="AR46" s="17">
        <f>SUM(AR9:AR45)</f>
        <v>9.2397299792342871</v>
      </c>
      <c r="AS46" s="52"/>
      <c r="AT46" s="52"/>
      <c r="AU46" s="16"/>
      <c r="AV46" s="16"/>
      <c r="AW46" s="52" t="s">
        <v>687</v>
      </c>
      <c r="AX46" s="17">
        <f>SUM(AX9:AX45)</f>
        <v>4.4551351351351354</v>
      </c>
      <c r="AY46" s="52"/>
      <c r="AZ46" s="52"/>
      <c r="BA46" s="16"/>
      <c r="BB46" s="16"/>
      <c r="BC46" s="52" t="s">
        <v>688</v>
      </c>
      <c r="BD46" s="17">
        <f>SUM(BD9:BD45)</f>
        <v>4.4551351351351354</v>
      </c>
      <c r="BE46" s="52"/>
      <c r="BF46" s="52"/>
      <c r="BG46" s="75"/>
      <c r="BH46" s="75"/>
      <c r="BI46" s="75"/>
      <c r="BJ46" s="75"/>
      <c r="BK46" s="75"/>
      <c r="BL46" s="75"/>
      <c r="BM46" s="75">
        <f t="shared" si="7"/>
        <v>0</v>
      </c>
      <c r="BN46" s="28">
        <f t="shared" si="8"/>
        <v>0</v>
      </c>
      <c r="BO46" s="29">
        <f t="shared" si="9"/>
        <v>0</v>
      </c>
      <c r="BP46" s="30">
        <f t="shared" si="10"/>
        <v>0</v>
      </c>
    </row>
    <row r="47" spans="1:104" ht="311.25" customHeight="1" x14ac:dyDescent="0.25">
      <c r="A47" s="38" t="s">
        <v>0</v>
      </c>
      <c r="B47" s="38" t="s">
        <v>11</v>
      </c>
      <c r="C47" s="38" t="s">
        <v>412</v>
      </c>
      <c r="D47" s="39">
        <v>30</v>
      </c>
      <c r="E47" s="38" t="s">
        <v>1</v>
      </c>
      <c r="F47" s="38" t="s">
        <v>414</v>
      </c>
      <c r="G47" s="53">
        <v>5</v>
      </c>
      <c r="H47" s="53">
        <v>5</v>
      </c>
      <c r="I47" s="38" t="s">
        <v>413</v>
      </c>
      <c r="J47" s="38" t="s">
        <v>5</v>
      </c>
      <c r="K47" s="38" t="s">
        <v>415</v>
      </c>
      <c r="L47" s="39" t="s">
        <v>631</v>
      </c>
      <c r="M47" s="38" t="s">
        <v>5</v>
      </c>
      <c r="N47" s="41" t="s">
        <v>416</v>
      </c>
      <c r="O47" s="41" t="s">
        <v>417</v>
      </c>
      <c r="P47" s="54" t="s">
        <v>646</v>
      </c>
      <c r="Q47" s="38" t="s">
        <v>418</v>
      </c>
      <c r="R47" s="39" t="s">
        <v>9</v>
      </c>
      <c r="S47" s="38" t="s">
        <v>419</v>
      </c>
      <c r="T47" s="42" t="s">
        <v>767</v>
      </c>
      <c r="U47" s="42" t="s">
        <v>680</v>
      </c>
      <c r="V47" s="42" t="s">
        <v>766</v>
      </c>
      <c r="W47" s="39" t="s">
        <v>95</v>
      </c>
      <c r="X47" s="39" t="s">
        <v>12</v>
      </c>
      <c r="Y47" s="38" t="s">
        <v>97</v>
      </c>
      <c r="Z47" s="38" t="s">
        <v>97</v>
      </c>
      <c r="AA47" s="38" t="s">
        <v>420</v>
      </c>
      <c r="AB47" s="38" t="s">
        <v>98</v>
      </c>
      <c r="AC47" s="41" t="s">
        <v>417</v>
      </c>
      <c r="AD47" s="41" t="s">
        <v>141</v>
      </c>
      <c r="AE47" s="41" t="s">
        <v>190</v>
      </c>
      <c r="AF47" s="39">
        <v>10</v>
      </c>
      <c r="AG47" s="39">
        <v>3</v>
      </c>
      <c r="AH47" s="39">
        <v>10</v>
      </c>
      <c r="AI47" s="13">
        <f t="shared" si="0"/>
        <v>30</v>
      </c>
      <c r="AJ47" s="13">
        <f t="shared" si="1"/>
        <v>30</v>
      </c>
      <c r="AK47" s="41" t="s">
        <v>890</v>
      </c>
      <c r="AL47" s="14">
        <f>((AJ47/100)*(D47/2))/'Datos Informativos'!$D$3</f>
        <v>1.5</v>
      </c>
      <c r="AM47" s="39">
        <v>4</v>
      </c>
      <c r="AN47" s="39">
        <v>10</v>
      </c>
      <c r="AO47" s="12">
        <f>IF(AG47=AF47,100,(AM47/AN47)*100)</f>
        <v>40</v>
      </c>
      <c r="AP47" s="12">
        <f>IF(AG47=AF47,100,(AM47/AF47*100))</f>
        <v>40</v>
      </c>
      <c r="AQ47" s="41" t="s">
        <v>932</v>
      </c>
      <c r="AR47" s="35">
        <f>IF(AG47=AF47,H47,((((AP47/100)*(D47/2))/'Datos Informativos'!$D$3)))</f>
        <v>2</v>
      </c>
      <c r="AS47" s="39">
        <v>0</v>
      </c>
      <c r="AT47" s="39">
        <v>10</v>
      </c>
      <c r="AU47" s="37">
        <f t="shared" ref="AU47" si="43">IF(BN47=AF47,100,(AS47/AT47)*100)</f>
        <v>0</v>
      </c>
      <c r="AV47" s="37">
        <f t="shared" ref="AV47" si="44">IF(BN47=AF47,100,AS47/AF47*100)</f>
        <v>0</v>
      </c>
      <c r="AW47" s="41"/>
      <c r="AX47" s="35">
        <f>IF(BN47=AF47,H47,((AV47/100)*(D47/2))/'Datos Informativos'!$D$3)</f>
        <v>0</v>
      </c>
      <c r="AY47" s="39">
        <v>0</v>
      </c>
      <c r="AZ47" s="39">
        <v>10</v>
      </c>
      <c r="BA47" s="37">
        <f t="shared" ref="BA47" si="45">IF(BO47=AF47,100,(AY47/AZ47)*100)</f>
        <v>0</v>
      </c>
      <c r="BB47" s="37">
        <f t="shared" ref="BB47" si="46">IF(BO47=AF47,100,AY47/AF47*100)</f>
        <v>0</v>
      </c>
      <c r="BC47" s="41"/>
      <c r="BD47" s="35">
        <f>IF(BO47=AF47,H47,((BB47/100)*(D47/2))/'Datos Informativos'!$D$3)</f>
        <v>0</v>
      </c>
      <c r="BE47" s="41"/>
      <c r="BF47" s="41"/>
      <c r="BG47" s="75"/>
      <c r="BH47" s="75"/>
      <c r="BI47" s="75"/>
      <c r="BJ47" s="75"/>
      <c r="BK47" s="75"/>
      <c r="BL47" s="75"/>
      <c r="BM47" s="75">
        <f t="shared" si="7"/>
        <v>3</v>
      </c>
      <c r="BN47" s="28">
        <f t="shared" si="8"/>
        <v>4</v>
      </c>
      <c r="BO47" s="29">
        <f t="shared" si="9"/>
        <v>0</v>
      </c>
      <c r="BP47" s="30">
        <f t="shared" si="10"/>
        <v>0</v>
      </c>
    </row>
    <row r="48" spans="1:104" ht="195" x14ac:dyDescent="0.25">
      <c r="A48" s="38" t="s">
        <v>0</v>
      </c>
      <c r="B48" s="38" t="s">
        <v>11</v>
      </c>
      <c r="C48" s="38" t="s">
        <v>412</v>
      </c>
      <c r="D48" s="39">
        <v>30</v>
      </c>
      <c r="E48" s="38" t="s">
        <v>1</v>
      </c>
      <c r="F48" s="38" t="s">
        <v>414</v>
      </c>
      <c r="G48" s="53">
        <v>5</v>
      </c>
      <c r="H48" s="53">
        <v>5</v>
      </c>
      <c r="I48" s="38" t="s">
        <v>413</v>
      </c>
      <c r="J48" s="38" t="s">
        <v>4</v>
      </c>
      <c r="K48" s="38" t="s">
        <v>421</v>
      </c>
      <c r="L48" s="39" t="s">
        <v>615</v>
      </c>
      <c r="M48" s="38" t="s">
        <v>422</v>
      </c>
      <c r="N48" s="41" t="s">
        <v>425</v>
      </c>
      <c r="O48" s="41" t="s">
        <v>423</v>
      </c>
      <c r="P48" s="54" t="s">
        <v>424</v>
      </c>
      <c r="Q48" s="38" t="s">
        <v>99</v>
      </c>
      <c r="R48" s="39" t="s">
        <v>8</v>
      </c>
      <c r="S48" s="38" t="s">
        <v>426</v>
      </c>
      <c r="T48" s="42" t="s">
        <v>647</v>
      </c>
      <c r="U48" s="42" t="s">
        <v>648</v>
      </c>
      <c r="V48" s="42" t="s">
        <v>620</v>
      </c>
      <c r="W48" s="39" t="s">
        <v>95</v>
      </c>
      <c r="X48" s="39" t="s">
        <v>12</v>
      </c>
      <c r="Y48" s="38" t="s">
        <v>97</v>
      </c>
      <c r="Z48" s="38" t="s">
        <v>97</v>
      </c>
      <c r="AA48" s="38" t="s">
        <v>420</v>
      </c>
      <c r="AB48" s="38" t="s">
        <v>100</v>
      </c>
      <c r="AC48" s="41" t="s">
        <v>423</v>
      </c>
      <c r="AD48" s="41" t="s">
        <v>141</v>
      </c>
      <c r="AE48" s="41" t="s">
        <v>190</v>
      </c>
      <c r="AF48" s="44" t="s">
        <v>649</v>
      </c>
      <c r="AG48" s="39">
        <v>5</v>
      </c>
      <c r="AH48" s="39">
        <v>5</v>
      </c>
      <c r="AI48" s="12">
        <f>IF(AH48=AG48,100,0)</f>
        <v>100</v>
      </c>
      <c r="AJ48" s="12">
        <f>IF(AH48=AG48,100,0)</f>
        <v>100</v>
      </c>
      <c r="AK48" s="41" t="s">
        <v>892</v>
      </c>
      <c r="AL48" s="35">
        <f>IF(AJ48=100,H48,0)</f>
        <v>5</v>
      </c>
      <c r="AM48" s="39">
        <v>11</v>
      </c>
      <c r="AN48" s="39">
        <v>11</v>
      </c>
      <c r="AO48" s="12">
        <f>IF(AN48=AM48,100,0)</f>
        <v>100</v>
      </c>
      <c r="AP48" s="12">
        <f>IF(AN48=AM48,100,0)</f>
        <v>100</v>
      </c>
      <c r="AQ48" s="41" t="s">
        <v>933</v>
      </c>
      <c r="AR48" s="35">
        <f>IF(AP48=100,H48,0)</f>
        <v>5</v>
      </c>
      <c r="AS48" s="39">
        <v>0</v>
      </c>
      <c r="AT48" s="39">
        <v>0</v>
      </c>
      <c r="AU48" s="37">
        <f>IF(AT48=AS48,100,0)</f>
        <v>100</v>
      </c>
      <c r="AV48" s="37">
        <f>IF(AT48=AS48,100,0)</f>
        <v>100</v>
      </c>
      <c r="AW48" s="41"/>
      <c r="AX48" s="35">
        <f>IF(AV48=100,H48,0)</f>
        <v>5</v>
      </c>
      <c r="AY48" s="39">
        <v>0</v>
      </c>
      <c r="AZ48" s="39">
        <v>0</v>
      </c>
      <c r="BA48" s="37">
        <f>IF(AZ48=AY48,100,0)</f>
        <v>100</v>
      </c>
      <c r="BB48" s="37">
        <f>IF(AZ48=AY48,100,0)</f>
        <v>100</v>
      </c>
      <c r="BC48" s="74"/>
      <c r="BD48" s="35">
        <f>IF(BB48=100,H48,0)</f>
        <v>5</v>
      </c>
      <c r="BE48" s="41"/>
      <c r="BF48" s="41"/>
      <c r="BG48" s="75"/>
      <c r="BH48" s="75"/>
      <c r="BI48" s="75"/>
      <c r="BJ48" s="75"/>
      <c r="BK48" s="75"/>
      <c r="BL48" s="75"/>
      <c r="BM48" s="75">
        <f t="shared" si="7"/>
        <v>5</v>
      </c>
      <c r="BN48" s="28">
        <f t="shared" si="8"/>
        <v>11</v>
      </c>
      <c r="BO48" s="29">
        <f t="shared" si="9"/>
        <v>0</v>
      </c>
      <c r="BP48" s="30">
        <f t="shared" si="10"/>
        <v>0</v>
      </c>
    </row>
    <row r="49" spans="1:104" s="7" customFormat="1" ht="195" x14ac:dyDescent="0.25">
      <c r="A49" s="38" t="s">
        <v>0</v>
      </c>
      <c r="B49" s="38" t="s">
        <v>11</v>
      </c>
      <c r="C49" s="38" t="s">
        <v>412</v>
      </c>
      <c r="D49" s="39">
        <v>30</v>
      </c>
      <c r="E49" s="38" t="s">
        <v>1</v>
      </c>
      <c r="F49" s="38" t="s">
        <v>414</v>
      </c>
      <c r="G49" s="53">
        <v>5</v>
      </c>
      <c r="H49" s="53">
        <v>5</v>
      </c>
      <c r="I49" s="38" t="s">
        <v>413</v>
      </c>
      <c r="J49" s="38" t="s">
        <v>4</v>
      </c>
      <c r="K49" s="38" t="s">
        <v>650</v>
      </c>
      <c r="L49" s="39" t="s">
        <v>631</v>
      </c>
      <c r="M49" s="38" t="s">
        <v>429</v>
      </c>
      <c r="N49" s="41" t="s">
        <v>430</v>
      </c>
      <c r="O49" s="41" t="s">
        <v>452</v>
      </c>
      <c r="P49" s="54" t="s">
        <v>427</v>
      </c>
      <c r="Q49" s="38" t="s">
        <v>101</v>
      </c>
      <c r="R49" s="39" t="s">
        <v>9</v>
      </c>
      <c r="S49" s="38" t="s">
        <v>428</v>
      </c>
      <c r="T49" s="42" t="s">
        <v>759</v>
      </c>
      <c r="U49" s="42" t="s">
        <v>760</v>
      </c>
      <c r="V49" s="42" t="s">
        <v>761</v>
      </c>
      <c r="W49" s="39" t="s">
        <v>95</v>
      </c>
      <c r="X49" s="39" t="s">
        <v>12</v>
      </c>
      <c r="Y49" s="38" t="s">
        <v>97</v>
      </c>
      <c r="Z49" s="38" t="s">
        <v>97</v>
      </c>
      <c r="AA49" s="38" t="s">
        <v>420</v>
      </c>
      <c r="AB49" s="38" t="s">
        <v>683</v>
      </c>
      <c r="AC49" s="41" t="s">
        <v>452</v>
      </c>
      <c r="AD49" s="41" t="s">
        <v>141</v>
      </c>
      <c r="AE49" s="41" t="s">
        <v>190</v>
      </c>
      <c r="AF49" s="39">
        <v>2</v>
      </c>
      <c r="AG49" s="39">
        <v>1</v>
      </c>
      <c r="AH49" s="39">
        <v>2</v>
      </c>
      <c r="AI49" s="13">
        <f t="shared" ref="AI49" si="47">(AG49/AH49)*100</f>
        <v>50</v>
      </c>
      <c r="AJ49" s="13">
        <f t="shared" ref="AJ49" si="48">AG49/AF49*100</f>
        <v>50</v>
      </c>
      <c r="AK49" s="41" t="s">
        <v>891</v>
      </c>
      <c r="AL49" s="14">
        <f>((AJ49/100)*(D49/2))/'Datos Informativos'!$D$3</f>
        <v>2.5</v>
      </c>
      <c r="AM49" s="39">
        <v>2</v>
      </c>
      <c r="AN49" s="39">
        <v>2</v>
      </c>
      <c r="AO49" s="12">
        <f>IF(AG49=AF49,100,(AM49/AN49)*100)</f>
        <v>100</v>
      </c>
      <c r="AP49" s="12">
        <f>IF(AG49=AF49,100,(AM49/AF49*100))</f>
        <v>100</v>
      </c>
      <c r="AQ49" s="41" t="s">
        <v>975</v>
      </c>
      <c r="AR49" s="35">
        <f>IF(AG49=AF49,H49,((((AP49/100)*(D49/2))/'Datos Informativos'!$D$3)))</f>
        <v>5</v>
      </c>
      <c r="AS49" s="39">
        <v>0</v>
      </c>
      <c r="AT49" s="39">
        <v>2</v>
      </c>
      <c r="AU49" s="37">
        <f t="shared" ref="AU49" si="49">IF(BN49=AF49,100,(AS49/AT49)*100)</f>
        <v>100</v>
      </c>
      <c r="AV49" s="37">
        <f t="shared" ref="AV49" si="50">IF(BN49=AF49,100,AS49/AF49*100)</f>
        <v>100</v>
      </c>
      <c r="AW49" s="41"/>
      <c r="AX49" s="35">
        <f>IF(BN49=AF49,H49,((AV49/100)*(D49/2))/'Datos Informativos'!$D$3)</f>
        <v>5</v>
      </c>
      <c r="AY49" s="39">
        <v>0</v>
      </c>
      <c r="AZ49" s="39">
        <v>2</v>
      </c>
      <c r="BA49" s="37">
        <f t="shared" ref="BA49" si="51">IF(BO49=AF49,100,(AY49/AZ49)*100)</f>
        <v>100</v>
      </c>
      <c r="BB49" s="37">
        <f t="shared" ref="BB49" si="52">IF(BO49=AF49,100,AY49/AF49*100)</f>
        <v>100</v>
      </c>
      <c r="BC49" s="41"/>
      <c r="BD49" s="35">
        <f>IF(BO49=AF49,H49,((BB49/100)*(D49/2))/'Datos Informativos'!$D$3)</f>
        <v>5</v>
      </c>
      <c r="BE49" s="41"/>
      <c r="BF49" s="41"/>
      <c r="BG49" s="75"/>
      <c r="BH49" s="75"/>
      <c r="BI49" s="75"/>
      <c r="BJ49" s="75"/>
      <c r="BK49" s="75"/>
      <c r="BL49" s="75"/>
      <c r="BM49" s="75">
        <f t="shared" si="7"/>
        <v>1</v>
      </c>
      <c r="BN49" s="28">
        <f t="shared" si="8"/>
        <v>2</v>
      </c>
      <c r="BO49" s="29">
        <f t="shared" si="9"/>
        <v>2</v>
      </c>
      <c r="BP49" s="30">
        <f t="shared" si="10"/>
        <v>2</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861</v>
      </c>
      <c r="AL50" s="17">
        <f>SUM(AL47:AL49)</f>
        <v>9</v>
      </c>
      <c r="AM50" s="52"/>
      <c r="AN50" s="52"/>
      <c r="AO50" s="16"/>
      <c r="AP50" s="16"/>
      <c r="AQ50" s="52" t="s">
        <v>691</v>
      </c>
      <c r="AR50" s="17">
        <f>SUM(AR47:AR49)</f>
        <v>12</v>
      </c>
      <c r="AS50" s="52"/>
      <c r="AT50" s="52"/>
      <c r="AU50" s="16"/>
      <c r="AV50" s="16"/>
      <c r="AW50" s="52" t="s">
        <v>690</v>
      </c>
      <c r="AX50" s="17">
        <f>SUM(AX47:AX49)</f>
        <v>10</v>
      </c>
      <c r="AY50" s="52"/>
      <c r="AZ50" s="52"/>
      <c r="BA50" s="16"/>
      <c r="BB50" s="16"/>
      <c r="BC50" s="52" t="s">
        <v>689</v>
      </c>
      <c r="BD50" s="17">
        <f>SUM(BD47:BD49)</f>
        <v>10</v>
      </c>
      <c r="BE50" s="52"/>
      <c r="BF50" s="52"/>
      <c r="BG50" s="75"/>
      <c r="BH50" s="75"/>
      <c r="BI50" s="75"/>
      <c r="BJ50" s="75"/>
      <c r="BK50" s="75"/>
      <c r="BL50" s="75"/>
      <c r="BM50" s="75">
        <f t="shared" si="7"/>
        <v>0</v>
      </c>
      <c r="BN50" s="28">
        <f t="shared" si="8"/>
        <v>0</v>
      </c>
      <c r="BO50" s="29">
        <f t="shared" si="9"/>
        <v>0</v>
      </c>
      <c r="BP50" s="30">
        <f t="shared" si="10"/>
        <v>0</v>
      </c>
    </row>
    <row r="51" spans="1:104" ht="225.75" customHeight="1" x14ac:dyDescent="0.25">
      <c r="A51" s="38" t="s">
        <v>0</v>
      </c>
      <c r="B51" s="38" t="s">
        <v>11</v>
      </c>
      <c r="C51" s="38" t="s">
        <v>431</v>
      </c>
      <c r="D51" s="39">
        <v>30</v>
      </c>
      <c r="E51" s="38" t="s">
        <v>2</v>
      </c>
      <c r="F51" s="38" t="s">
        <v>432</v>
      </c>
      <c r="G51" s="40">
        <v>0.47</v>
      </c>
      <c r="H51" s="40">
        <v>0.47</v>
      </c>
      <c r="I51" s="38" t="s">
        <v>433</v>
      </c>
      <c r="J51" s="38" t="s">
        <v>4</v>
      </c>
      <c r="K51" s="38" t="s">
        <v>653</v>
      </c>
      <c r="L51" s="39" t="s">
        <v>615</v>
      </c>
      <c r="M51" s="38" t="s">
        <v>434</v>
      </c>
      <c r="N51" s="41" t="s">
        <v>435</v>
      </c>
      <c r="O51" s="41" t="s">
        <v>651</v>
      </c>
      <c r="P51" s="41" t="s">
        <v>440</v>
      </c>
      <c r="Q51" s="38" t="s">
        <v>652</v>
      </c>
      <c r="R51" s="39" t="s">
        <v>9</v>
      </c>
      <c r="S51" s="38" t="s">
        <v>441</v>
      </c>
      <c r="T51" s="42" t="s">
        <v>770</v>
      </c>
      <c r="U51" s="42" t="s">
        <v>769</v>
      </c>
      <c r="V51" s="42" t="s">
        <v>768</v>
      </c>
      <c r="W51" s="39" t="s">
        <v>95</v>
      </c>
      <c r="X51" s="39" t="s">
        <v>12</v>
      </c>
      <c r="Y51" s="38" t="s">
        <v>436</v>
      </c>
      <c r="Z51" s="38" t="s">
        <v>437</v>
      </c>
      <c r="AA51" s="38" t="s">
        <v>33</v>
      </c>
      <c r="AB51" s="38" t="s">
        <v>438</v>
      </c>
      <c r="AC51" s="41" t="s">
        <v>451</v>
      </c>
      <c r="AD51" s="41" t="s">
        <v>141</v>
      </c>
      <c r="AE51" s="41" t="s">
        <v>190</v>
      </c>
      <c r="AF51" s="39">
        <v>10</v>
      </c>
      <c r="AG51" s="39">
        <v>10</v>
      </c>
      <c r="AH51" s="39">
        <v>10</v>
      </c>
      <c r="AI51" s="12">
        <f t="shared" si="0"/>
        <v>100</v>
      </c>
      <c r="AJ51" s="12">
        <f t="shared" si="1"/>
        <v>100</v>
      </c>
      <c r="AK51" s="41" t="s">
        <v>930</v>
      </c>
      <c r="AL51" s="14">
        <f>((AJ51/100)*(D51/2))/'Datos Informativos'!$D$4</f>
        <v>0.46875</v>
      </c>
      <c r="AM51" s="39">
        <v>0</v>
      </c>
      <c r="AN51" s="39">
        <v>4</v>
      </c>
      <c r="AO51" s="12">
        <f>IF(AG51=AF51,100,(AM51/AN51)*100)</f>
        <v>100</v>
      </c>
      <c r="AP51" s="12">
        <f>IF(AG51=AF51,100,(AM51/AF51*100))</f>
        <v>100</v>
      </c>
      <c r="AQ51" s="124" t="s">
        <v>980</v>
      </c>
      <c r="AR51" s="35">
        <f>IF(AG51=AF51,H51,((((AP51/100)*(D51/2))/'Datos Informativos'!$D$4)))</f>
        <v>0.47</v>
      </c>
      <c r="AS51" s="39"/>
      <c r="AT51" s="39">
        <v>10</v>
      </c>
      <c r="AU51" s="37">
        <f t="shared" ref="AU51" si="53">IF(BN51=AF51,100,(AS51/AT51)*100)</f>
        <v>100</v>
      </c>
      <c r="AV51" s="37">
        <f t="shared" ref="AV51" si="54">IF(BN51=AF51,100,AS51/AF51*100)</f>
        <v>100</v>
      </c>
      <c r="AW51" s="41"/>
      <c r="AX51" s="35">
        <f>IF(BN51=AF51,H51,((AV51/100)*(D51/2))/'Datos Informativos'!$D$4)</f>
        <v>0.47</v>
      </c>
      <c r="AY51" s="39"/>
      <c r="AZ51" s="39">
        <v>10</v>
      </c>
      <c r="BA51" s="37">
        <f t="shared" ref="BA51" si="55">IF(BO51=AF51,100,(AY51/AZ51)*100)</f>
        <v>100</v>
      </c>
      <c r="BB51" s="37">
        <f t="shared" ref="BB51" si="56">IF(BO51=AF51,100,AY51/AF51*100)</f>
        <v>100</v>
      </c>
      <c r="BC51" s="41"/>
      <c r="BD51" s="35">
        <f>IF(BO51=AF51,H51,((BB51/100)*(D51/2))/'Datos Informativos'!$D$4)</f>
        <v>0.47</v>
      </c>
      <c r="BE51" s="41"/>
      <c r="BF51" s="41"/>
      <c r="BG51" s="75"/>
      <c r="BH51" s="75"/>
      <c r="BI51" s="75"/>
      <c r="BJ51" s="75"/>
      <c r="BK51" s="75"/>
      <c r="BL51" s="75"/>
      <c r="BM51" s="75">
        <f t="shared" si="7"/>
        <v>10</v>
      </c>
      <c r="BN51" s="28">
        <f t="shared" si="8"/>
        <v>10</v>
      </c>
      <c r="BO51" s="29">
        <f t="shared" si="9"/>
        <v>10</v>
      </c>
      <c r="BP51" s="30">
        <f t="shared" si="10"/>
        <v>10</v>
      </c>
    </row>
    <row r="52" spans="1:104" ht="198.75" customHeight="1" x14ac:dyDescent="0.25">
      <c r="A52" s="38" t="s">
        <v>0</v>
      </c>
      <c r="B52" s="38" t="s">
        <v>11</v>
      </c>
      <c r="C52" s="38" t="s">
        <v>431</v>
      </c>
      <c r="D52" s="39">
        <v>30</v>
      </c>
      <c r="E52" s="38" t="s">
        <v>2</v>
      </c>
      <c r="F52" s="38" t="s">
        <v>432</v>
      </c>
      <c r="G52" s="40">
        <v>0.47</v>
      </c>
      <c r="H52" s="40">
        <v>0.47</v>
      </c>
      <c r="I52" s="38" t="s">
        <v>433</v>
      </c>
      <c r="J52" s="38" t="s">
        <v>4</v>
      </c>
      <c r="K52" s="38" t="s">
        <v>655</v>
      </c>
      <c r="L52" s="39" t="s">
        <v>615</v>
      </c>
      <c r="M52" s="38" t="s">
        <v>434</v>
      </c>
      <c r="N52" s="41" t="s">
        <v>442</v>
      </c>
      <c r="O52" s="38" t="s">
        <v>450</v>
      </c>
      <c r="P52" s="38" t="s">
        <v>439</v>
      </c>
      <c r="Q52" s="38" t="s">
        <v>446</v>
      </c>
      <c r="R52" s="39" t="s">
        <v>9</v>
      </c>
      <c r="S52" s="38" t="s">
        <v>443</v>
      </c>
      <c r="T52" s="42" t="s">
        <v>773</v>
      </c>
      <c r="U52" s="42" t="s">
        <v>772</v>
      </c>
      <c r="V52" s="42" t="s">
        <v>771</v>
      </c>
      <c r="W52" s="39" t="s">
        <v>95</v>
      </c>
      <c r="X52" s="39" t="s">
        <v>12</v>
      </c>
      <c r="Y52" s="38" t="s">
        <v>436</v>
      </c>
      <c r="Z52" s="38" t="s">
        <v>437</v>
      </c>
      <c r="AA52" s="38" t="s">
        <v>33</v>
      </c>
      <c r="AB52" s="38" t="s">
        <v>92</v>
      </c>
      <c r="AC52" s="38" t="s">
        <v>450</v>
      </c>
      <c r="AD52" s="41" t="s">
        <v>190</v>
      </c>
      <c r="AE52" s="41" t="s">
        <v>199</v>
      </c>
      <c r="AF52" s="39">
        <v>10</v>
      </c>
      <c r="AG52" s="39">
        <v>6</v>
      </c>
      <c r="AH52" s="39">
        <v>10</v>
      </c>
      <c r="AI52" s="12">
        <f t="shared" si="0"/>
        <v>60</v>
      </c>
      <c r="AJ52" s="12">
        <f t="shared" si="1"/>
        <v>60</v>
      </c>
      <c r="AK52" s="41" t="s">
        <v>913</v>
      </c>
      <c r="AL52" s="35">
        <f>((AJ52/100)*(D52/2))/'Datos Informativos'!$D$4</f>
        <v>0.28125</v>
      </c>
      <c r="AM52" s="39">
        <v>6</v>
      </c>
      <c r="AN52" s="39">
        <v>10</v>
      </c>
      <c r="AO52" s="12">
        <f>IF(AG52=AF52,100,(AM52/AN52)*100)</f>
        <v>60</v>
      </c>
      <c r="AP52" s="12">
        <f>IF(AG52=AF52,100,(AM52/AF52*100))</f>
        <v>60</v>
      </c>
      <c r="AQ52" s="41" t="s">
        <v>989</v>
      </c>
      <c r="AR52" s="35">
        <f>IF(AG52=AF52,H52,((((AP52/100)*(D52/2))/'Datos Informativos'!$D$4)))</f>
        <v>0.28125</v>
      </c>
      <c r="AS52" s="39">
        <v>0</v>
      </c>
      <c r="AT52" s="39">
        <v>10</v>
      </c>
      <c r="AU52" s="37">
        <f t="shared" ref="AU52:AU82" si="57">IF(BN52=AF52,100,(AS52/AT52)*100)</f>
        <v>0</v>
      </c>
      <c r="AV52" s="37">
        <f t="shared" ref="AV52:AV82" si="58">IF(BN52=AF52,100,AS52/AF52*100)</f>
        <v>0</v>
      </c>
      <c r="AW52" s="41"/>
      <c r="AX52" s="35">
        <f>IF(BN52=AF52,H52,((AV52/100)*(D52/2))/'Datos Informativos'!$D$4)</f>
        <v>0</v>
      </c>
      <c r="AY52" s="39">
        <v>0</v>
      </c>
      <c r="AZ52" s="39">
        <v>10</v>
      </c>
      <c r="BA52" s="37">
        <f t="shared" ref="BA52:BA82" si="59">IF(BO52=AF52,100,(AY52/AZ52)*100)</f>
        <v>0</v>
      </c>
      <c r="BB52" s="37">
        <f t="shared" ref="BB52:BB82" si="60">IF(BO52=AF52,100,AY52/AF52*100)</f>
        <v>0</v>
      </c>
      <c r="BC52" s="69"/>
      <c r="BD52" s="35">
        <f>IF(BO52=AF52,H52,((BB52/100)*(D52/2))/'Datos Informativos'!$D$4)</f>
        <v>0</v>
      </c>
      <c r="BE52" s="41"/>
      <c r="BF52" s="41"/>
      <c r="BG52" s="75"/>
      <c r="BH52" s="75"/>
      <c r="BI52" s="75"/>
      <c r="BJ52" s="75"/>
      <c r="BK52" s="75"/>
      <c r="BL52" s="75"/>
      <c r="BM52" s="75">
        <f t="shared" si="7"/>
        <v>6</v>
      </c>
      <c r="BN52" s="28">
        <f t="shared" si="8"/>
        <v>6</v>
      </c>
      <c r="BO52" s="29">
        <f t="shared" si="9"/>
        <v>0</v>
      </c>
      <c r="BP52" s="30">
        <f t="shared" si="10"/>
        <v>0</v>
      </c>
    </row>
    <row r="53" spans="1:104" ht="199.5" customHeight="1" x14ac:dyDescent="0.25">
      <c r="A53" s="38" t="s">
        <v>0</v>
      </c>
      <c r="B53" s="38" t="s">
        <v>11</v>
      </c>
      <c r="C53" s="38" t="s">
        <v>431</v>
      </c>
      <c r="D53" s="39">
        <v>30</v>
      </c>
      <c r="E53" s="38" t="s">
        <v>2</v>
      </c>
      <c r="F53" s="38" t="s">
        <v>432</v>
      </c>
      <c r="G53" s="40">
        <v>0.47</v>
      </c>
      <c r="H53" s="40">
        <v>0.47</v>
      </c>
      <c r="I53" s="38" t="s">
        <v>433</v>
      </c>
      <c r="J53" s="38" t="s">
        <v>4</v>
      </c>
      <c r="K53" s="38" t="s">
        <v>656</v>
      </c>
      <c r="L53" s="39" t="s">
        <v>615</v>
      </c>
      <c r="M53" s="38" t="s">
        <v>434</v>
      </c>
      <c r="N53" s="41" t="s">
        <v>445</v>
      </c>
      <c r="O53" s="38" t="s">
        <v>449</v>
      </c>
      <c r="P53" s="38" t="s">
        <v>444</v>
      </c>
      <c r="Q53" s="38" t="s">
        <v>447</v>
      </c>
      <c r="R53" s="39" t="s">
        <v>9</v>
      </c>
      <c r="S53" s="38" t="s">
        <v>456</v>
      </c>
      <c r="T53" s="42" t="s">
        <v>776</v>
      </c>
      <c r="U53" s="42" t="s">
        <v>775</v>
      </c>
      <c r="V53" s="42" t="s">
        <v>774</v>
      </c>
      <c r="W53" s="39" t="s">
        <v>95</v>
      </c>
      <c r="X53" s="39" t="s">
        <v>12</v>
      </c>
      <c r="Y53" s="38" t="s">
        <v>436</v>
      </c>
      <c r="Z53" s="38" t="s">
        <v>437</v>
      </c>
      <c r="AA53" s="38" t="s">
        <v>33</v>
      </c>
      <c r="AB53" s="38" t="s">
        <v>92</v>
      </c>
      <c r="AC53" s="38" t="s">
        <v>449</v>
      </c>
      <c r="AD53" s="41" t="s">
        <v>141</v>
      </c>
      <c r="AE53" s="41" t="s">
        <v>190</v>
      </c>
      <c r="AF53" s="39">
        <v>10</v>
      </c>
      <c r="AG53" s="39">
        <v>0</v>
      </c>
      <c r="AH53" s="39">
        <v>10</v>
      </c>
      <c r="AI53" s="12">
        <f t="shared" si="0"/>
        <v>0</v>
      </c>
      <c r="AJ53" s="12">
        <f t="shared" si="1"/>
        <v>0</v>
      </c>
      <c r="AK53" s="41" t="s">
        <v>914</v>
      </c>
      <c r="AL53" s="35">
        <f>((AJ53/100)*(D53/2))/'Datos Informativos'!$D$4</f>
        <v>0</v>
      </c>
      <c r="AM53" s="39">
        <v>0</v>
      </c>
      <c r="AN53" s="39">
        <v>4</v>
      </c>
      <c r="AO53" s="12">
        <f>IF(AG53=AF53,100,(AM53/AN53)*100)</f>
        <v>0</v>
      </c>
      <c r="AP53" s="12">
        <f>IF(AG53=AF53,100,(AM53/AF53*100))</f>
        <v>0</v>
      </c>
      <c r="AQ53" s="125" t="s">
        <v>993</v>
      </c>
      <c r="AR53" s="35">
        <f>IF(AG53=AF53,H53,((((AP53/100)*(D53/2))/'Datos Informativos'!$D$4)))</f>
        <v>0</v>
      </c>
      <c r="AS53" s="39">
        <v>0</v>
      </c>
      <c r="AT53" s="39">
        <v>10</v>
      </c>
      <c r="AU53" s="37">
        <f t="shared" si="57"/>
        <v>0</v>
      </c>
      <c r="AV53" s="37">
        <f t="shared" si="58"/>
        <v>0</v>
      </c>
      <c r="AW53" s="41"/>
      <c r="AX53" s="35">
        <f>IF(BN53=AF53,H53,((AV53/100)*(D53/2))/'Datos Informativos'!$D$4)</f>
        <v>0</v>
      </c>
      <c r="AY53" s="39">
        <v>0</v>
      </c>
      <c r="AZ53" s="39">
        <v>10</v>
      </c>
      <c r="BA53" s="37">
        <f t="shared" si="59"/>
        <v>0</v>
      </c>
      <c r="BB53" s="37">
        <f t="shared" si="60"/>
        <v>0</v>
      </c>
      <c r="BC53" s="69"/>
      <c r="BD53" s="35">
        <f>IF(BO53=AF53,H53,((BB53/100)*(D53/2))/'Datos Informativos'!$D$4)</f>
        <v>0</v>
      </c>
      <c r="BE53" s="41"/>
      <c r="BF53" s="41"/>
      <c r="BG53" s="75"/>
      <c r="BH53" s="75"/>
      <c r="BI53" s="75"/>
      <c r="BJ53" s="75"/>
      <c r="BK53" s="75"/>
      <c r="BL53" s="75"/>
      <c r="BM53" s="75">
        <f t="shared" si="7"/>
        <v>0</v>
      </c>
      <c r="BN53" s="28">
        <f t="shared" si="8"/>
        <v>0</v>
      </c>
      <c r="BO53" s="29">
        <f t="shared" si="9"/>
        <v>0</v>
      </c>
      <c r="BP53" s="30">
        <f t="shared" si="10"/>
        <v>0</v>
      </c>
    </row>
    <row r="54" spans="1:104" ht="212.25" customHeight="1" x14ac:dyDescent="0.25">
      <c r="A54" s="38" t="s">
        <v>0</v>
      </c>
      <c r="B54" s="38" t="s">
        <v>11</v>
      </c>
      <c r="C54" s="38" t="s">
        <v>431</v>
      </c>
      <c r="D54" s="39">
        <v>30</v>
      </c>
      <c r="E54" s="38" t="s">
        <v>2</v>
      </c>
      <c r="F54" s="38" t="s">
        <v>432</v>
      </c>
      <c r="G54" s="40">
        <v>0.47</v>
      </c>
      <c r="H54" s="40">
        <v>0.47</v>
      </c>
      <c r="I54" s="38" t="s">
        <v>433</v>
      </c>
      <c r="J54" s="38" t="s">
        <v>4</v>
      </c>
      <c r="K54" s="38" t="s">
        <v>657</v>
      </c>
      <c r="L54" s="39" t="s">
        <v>615</v>
      </c>
      <c r="M54" s="38" t="s">
        <v>434</v>
      </c>
      <c r="N54" s="41" t="s">
        <v>448</v>
      </c>
      <c r="O54" s="38" t="s">
        <v>453</v>
      </c>
      <c r="P54" s="38" t="s">
        <v>454</v>
      </c>
      <c r="Q54" s="38" t="s">
        <v>455</v>
      </c>
      <c r="R54" s="39" t="s">
        <v>9</v>
      </c>
      <c r="S54" s="38" t="s">
        <v>461</v>
      </c>
      <c r="T54" s="42" t="s">
        <v>779</v>
      </c>
      <c r="U54" s="42" t="s">
        <v>778</v>
      </c>
      <c r="V54" s="42" t="s">
        <v>777</v>
      </c>
      <c r="W54" s="39" t="s">
        <v>95</v>
      </c>
      <c r="X54" s="39" t="s">
        <v>12</v>
      </c>
      <c r="Y54" s="38" t="s">
        <v>436</v>
      </c>
      <c r="Z54" s="38" t="s">
        <v>437</v>
      </c>
      <c r="AA54" s="38" t="s">
        <v>33</v>
      </c>
      <c r="AB54" s="38" t="s">
        <v>92</v>
      </c>
      <c r="AC54" s="38" t="s">
        <v>453</v>
      </c>
      <c r="AD54" s="41" t="s">
        <v>190</v>
      </c>
      <c r="AE54" s="41" t="s">
        <v>199</v>
      </c>
      <c r="AF54" s="39">
        <v>10</v>
      </c>
      <c r="AG54" s="39">
        <v>0</v>
      </c>
      <c r="AH54" s="39">
        <v>10</v>
      </c>
      <c r="AI54" s="12">
        <f t="shared" si="0"/>
        <v>0</v>
      </c>
      <c r="AJ54" s="12">
        <f t="shared" si="1"/>
        <v>0</v>
      </c>
      <c r="AK54" s="41" t="s">
        <v>915</v>
      </c>
      <c r="AL54" s="35">
        <f>((AJ54/100)*(D54/2))/'Datos Informativos'!$D$4</f>
        <v>0</v>
      </c>
      <c r="AM54" s="39">
        <v>0</v>
      </c>
      <c r="AN54" s="39">
        <v>4</v>
      </c>
      <c r="AO54" s="12">
        <f>IF(AG54=AF54,100,(AM54/AN54)*100)</f>
        <v>0</v>
      </c>
      <c r="AP54" s="12">
        <f>IF(AG54=AF54,100,(AM54/AF54*100))</f>
        <v>0</v>
      </c>
      <c r="AQ54" s="126" t="s">
        <v>981</v>
      </c>
      <c r="AR54" s="35">
        <f>IF(AG54=AF54,H54,((((AP54/100)*(D54/2))/'Datos Informativos'!$D$4)))</f>
        <v>0</v>
      </c>
      <c r="AS54" s="39">
        <v>0</v>
      </c>
      <c r="AT54" s="39">
        <v>10</v>
      </c>
      <c r="AU54" s="37">
        <f t="shared" si="57"/>
        <v>0</v>
      </c>
      <c r="AV54" s="37">
        <f t="shared" si="58"/>
        <v>0</v>
      </c>
      <c r="AW54" s="41"/>
      <c r="AX54" s="35">
        <f>IF(BN54=AF54,H54,((AV54/100)*(D54/2))/'Datos Informativos'!$D$4)</f>
        <v>0</v>
      </c>
      <c r="AY54" s="39">
        <v>0</v>
      </c>
      <c r="AZ54" s="39">
        <v>10</v>
      </c>
      <c r="BA54" s="37">
        <f t="shared" si="59"/>
        <v>0</v>
      </c>
      <c r="BB54" s="37">
        <f t="shared" si="60"/>
        <v>0</v>
      </c>
      <c r="BC54" s="41"/>
      <c r="BD54" s="35">
        <f>IF(BO54=AF54,H54,((BB54/100)*(D54/2))/'Datos Informativos'!$D$4)</f>
        <v>0</v>
      </c>
      <c r="BE54" s="41"/>
      <c r="BF54" s="41"/>
      <c r="BG54" s="75"/>
      <c r="BH54" s="75"/>
      <c r="BI54" s="75"/>
      <c r="BJ54" s="75"/>
      <c r="BK54" s="75"/>
      <c r="BL54" s="75"/>
      <c r="BM54" s="75">
        <f t="shared" si="7"/>
        <v>0</v>
      </c>
      <c r="BN54" s="28">
        <f t="shared" si="8"/>
        <v>0</v>
      </c>
      <c r="BO54" s="29">
        <f t="shared" si="9"/>
        <v>0</v>
      </c>
      <c r="BP54" s="30">
        <f t="shared" si="10"/>
        <v>0</v>
      </c>
    </row>
    <row r="55" spans="1:104" ht="236.25" customHeight="1" x14ac:dyDescent="0.25">
      <c r="A55" s="38" t="s">
        <v>0</v>
      </c>
      <c r="B55" s="38" t="s">
        <v>11</v>
      </c>
      <c r="C55" s="38" t="s">
        <v>431</v>
      </c>
      <c r="D55" s="39">
        <v>30</v>
      </c>
      <c r="E55" s="38" t="s">
        <v>2</v>
      </c>
      <c r="F55" s="38" t="s">
        <v>432</v>
      </c>
      <c r="G55" s="40">
        <v>0.47</v>
      </c>
      <c r="H55" s="40">
        <v>0.47</v>
      </c>
      <c r="I55" s="38" t="s">
        <v>433</v>
      </c>
      <c r="J55" s="38" t="s">
        <v>4</v>
      </c>
      <c r="K55" s="38" t="s">
        <v>658</v>
      </c>
      <c r="L55" s="39" t="s">
        <v>615</v>
      </c>
      <c r="M55" s="38" t="s">
        <v>434</v>
      </c>
      <c r="N55" s="41" t="s">
        <v>458</v>
      </c>
      <c r="O55" s="38" t="s">
        <v>457</v>
      </c>
      <c r="P55" s="38" t="s">
        <v>459</v>
      </c>
      <c r="Q55" s="38" t="s">
        <v>460</v>
      </c>
      <c r="R55" s="39" t="s">
        <v>9</v>
      </c>
      <c r="S55" s="38" t="s">
        <v>462</v>
      </c>
      <c r="T55" s="42" t="s">
        <v>779</v>
      </c>
      <c r="U55" s="42" t="s">
        <v>778</v>
      </c>
      <c r="V55" s="42" t="s">
        <v>777</v>
      </c>
      <c r="W55" s="39" t="s">
        <v>95</v>
      </c>
      <c r="X55" s="39" t="s">
        <v>12</v>
      </c>
      <c r="Y55" s="38" t="s">
        <v>436</v>
      </c>
      <c r="Z55" s="38" t="s">
        <v>437</v>
      </c>
      <c r="AA55" s="38" t="s">
        <v>33</v>
      </c>
      <c r="AB55" s="38" t="s">
        <v>92</v>
      </c>
      <c r="AC55" s="38" t="s">
        <v>457</v>
      </c>
      <c r="AD55" s="41" t="s">
        <v>190</v>
      </c>
      <c r="AE55" s="41" t="s">
        <v>199</v>
      </c>
      <c r="AF55" s="39">
        <v>10</v>
      </c>
      <c r="AG55" s="39">
        <v>0</v>
      </c>
      <c r="AH55" s="39">
        <v>10</v>
      </c>
      <c r="AI55" s="12">
        <f t="shared" si="0"/>
        <v>0</v>
      </c>
      <c r="AJ55" s="12">
        <f t="shared" si="1"/>
        <v>0</v>
      </c>
      <c r="AK55" s="41" t="s">
        <v>916</v>
      </c>
      <c r="AL55" s="35">
        <f>((AJ55/100)*(D55/2))/'Datos Informativos'!$D$4</f>
        <v>0</v>
      </c>
      <c r="AM55" s="39">
        <v>0</v>
      </c>
      <c r="AN55" s="39">
        <v>4</v>
      </c>
      <c r="AO55" s="12">
        <f>IF(AG55=AF55,100,(AM55/AN55)*100)</f>
        <v>0</v>
      </c>
      <c r="AP55" s="12">
        <f>IF(AG55=AF55,100,(AM55/AF55*100))</f>
        <v>0</v>
      </c>
      <c r="AQ55" s="127" t="s">
        <v>994</v>
      </c>
      <c r="AR55" s="35">
        <f>IF(AG55=AF55,H55,((((AP55/100)*(D55/2))/'Datos Informativos'!$D$4)))</f>
        <v>0</v>
      </c>
      <c r="AS55" s="39">
        <v>0</v>
      </c>
      <c r="AT55" s="39">
        <v>10</v>
      </c>
      <c r="AU55" s="37">
        <f t="shared" si="57"/>
        <v>0</v>
      </c>
      <c r="AV55" s="37">
        <f t="shared" si="58"/>
        <v>0</v>
      </c>
      <c r="AW55" s="41"/>
      <c r="AX55" s="35">
        <f>IF(BN55=AF55,H55,((AV55/100)*(D55/2))/'Datos Informativos'!$D$4)</f>
        <v>0</v>
      </c>
      <c r="AY55" s="39">
        <v>0</v>
      </c>
      <c r="AZ55" s="39">
        <v>10</v>
      </c>
      <c r="BA55" s="37">
        <f t="shared" si="59"/>
        <v>0</v>
      </c>
      <c r="BB55" s="37">
        <f t="shared" si="60"/>
        <v>0</v>
      </c>
      <c r="BC55" s="41"/>
      <c r="BD55" s="35">
        <f>IF(BO55=AF55,H55,((BB55/100)*(D55/2))/'Datos Informativos'!$D$4)</f>
        <v>0</v>
      </c>
      <c r="BE55" s="41"/>
      <c r="BF55" s="41"/>
      <c r="BG55" s="75"/>
      <c r="BH55" s="75"/>
      <c r="BI55" s="75"/>
      <c r="BJ55" s="75"/>
      <c r="BK55" s="75"/>
      <c r="BL55" s="75"/>
      <c r="BM55" s="75">
        <f t="shared" si="7"/>
        <v>0</v>
      </c>
      <c r="BN55" s="28">
        <f t="shared" si="8"/>
        <v>0</v>
      </c>
      <c r="BO55" s="29">
        <f t="shared" si="9"/>
        <v>0</v>
      </c>
      <c r="BP55" s="30">
        <f t="shared" si="10"/>
        <v>0</v>
      </c>
    </row>
    <row r="56" spans="1:104" ht="206.25" customHeight="1" x14ac:dyDescent="0.25">
      <c r="A56" s="38" t="s">
        <v>0</v>
      </c>
      <c r="B56" s="38" t="s">
        <v>11</v>
      </c>
      <c r="C56" s="38" t="s">
        <v>431</v>
      </c>
      <c r="D56" s="39">
        <v>30</v>
      </c>
      <c r="E56" s="38" t="s">
        <v>2</v>
      </c>
      <c r="F56" s="38" t="s">
        <v>463</v>
      </c>
      <c r="G56" s="40">
        <v>0.47</v>
      </c>
      <c r="H56" s="40">
        <v>0.47</v>
      </c>
      <c r="I56" s="38" t="s">
        <v>464</v>
      </c>
      <c r="J56" s="38" t="s">
        <v>880</v>
      </c>
      <c r="K56" s="38" t="s">
        <v>881</v>
      </c>
      <c r="L56" s="39" t="s">
        <v>659</v>
      </c>
      <c r="M56" s="38" t="s">
        <v>882</v>
      </c>
      <c r="N56" s="41" t="s">
        <v>465</v>
      </c>
      <c r="O56" s="38" t="s">
        <v>467</v>
      </c>
      <c r="P56" s="38" t="s">
        <v>883</v>
      </c>
      <c r="Q56" s="38" t="s">
        <v>466</v>
      </c>
      <c r="R56" s="39" t="s">
        <v>9</v>
      </c>
      <c r="S56" s="38" t="s">
        <v>468</v>
      </c>
      <c r="T56" s="42" t="s">
        <v>870</v>
      </c>
      <c r="U56" s="42" t="s">
        <v>59</v>
      </c>
      <c r="V56" s="42" t="s">
        <v>606</v>
      </c>
      <c r="W56" s="39" t="s">
        <v>95</v>
      </c>
      <c r="X56" s="39" t="s">
        <v>12</v>
      </c>
      <c r="Y56" s="38" t="s">
        <v>469</v>
      </c>
      <c r="Z56" s="38" t="s">
        <v>469</v>
      </c>
      <c r="AA56" s="38" t="s">
        <v>470</v>
      </c>
      <c r="AB56" s="38" t="s">
        <v>884</v>
      </c>
      <c r="AC56" s="38" t="s">
        <v>467</v>
      </c>
      <c r="AD56" s="41" t="s">
        <v>141</v>
      </c>
      <c r="AE56" s="41" t="s">
        <v>190</v>
      </c>
      <c r="AF56" s="39">
        <v>9</v>
      </c>
      <c r="AG56" s="39">
        <v>0</v>
      </c>
      <c r="AH56" s="39">
        <v>9</v>
      </c>
      <c r="AI56" s="12">
        <f t="shared" si="0"/>
        <v>0</v>
      </c>
      <c r="AJ56" s="12">
        <f t="shared" si="1"/>
        <v>0</v>
      </c>
      <c r="AK56" s="41" t="s">
        <v>871</v>
      </c>
      <c r="AL56" s="35">
        <f>((AJ56/100)*(D56/2))/'Datos Informativos'!$D$4</f>
        <v>0</v>
      </c>
      <c r="AM56" s="39">
        <v>5</v>
      </c>
      <c r="AN56" s="39">
        <v>9</v>
      </c>
      <c r="AO56" s="12">
        <f t="shared" ref="AO56:AO81" si="61">IF(AG56=AF56,100,(AM56/AN56)*100)</f>
        <v>55.555555555555557</v>
      </c>
      <c r="AP56" s="12">
        <f t="shared" ref="AP56:AP81" si="62">IF(AG56=AF56,100,(AM56/AF56*100))</f>
        <v>55.555555555555557</v>
      </c>
      <c r="AQ56" s="102" t="s">
        <v>938</v>
      </c>
      <c r="AR56" s="35">
        <f>IF(AG56=AF56,H56,((((AP56/100)*(D56/2))/'Datos Informativos'!$D$4)))</f>
        <v>0.26041666666666669</v>
      </c>
      <c r="AS56" s="39">
        <v>0</v>
      </c>
      <c r="AT56" s="39">
        <v>9</v>
      </c>
      <c r="AU56" s="37">
        <f t="shared" si="57"/>
        <v>0</v>
      </c>
      <c r="AV56" s="37">
        <f t="shared" si="58"/>
        <v>0</v>
      </c>
      <c r="AW56" s="41"/>
      <c r="AX56" s="35">
        <f>IF(BN56=AF56,H56,((AV56/100)*(D56/2))/'Datos Informativos'!$D$4)</f>
        <v>0</v>
      </c>
      <c r="AY56" s="39">
        <v>0</v>
      </c>
      <c r="AZ56" s="39">
        <v>9</v>
      </c>
      <c r="BA56" s="37">
        <f t="shared" si="59"/>
        <v>0</v>
      </c>
      <c r="BB56" s="37">
        <f t="shared" si="60"/>
        <v>0</v>
      </c>
      <c r="BC56" s="41"/>
      <c r="BD56" s="35">
        <f>IF(BO56=AF56,H56,((BB56/100)*(D56/2))/'Datos Informativos'!$D$4)</f>
        <v>0</v>
      </c>
      <c r="BE56" s="41"/>
      <c r="BF56" s="41"/>
      <c r="BG56" s="75"/>
      <c r="BH56" s="75"/>
      <c r="BI56" s="75"/>
      <c r="BJ56" s="75"/>
      <c r="BK56" s="75"/>
      <c r="BL56" s="75"/>
      <c r="BM56" s="75">
        <f t="shared" si="7"/>
        <v>0</v>
      </c>
      <c r="BN56" s="28">
        <f t="shared" si="8"/>
        <v>5</v>
      </c>
      <c r="BO56" s="29">
        <f t="shared" si="9"/>
        <v>0</v>
      </c>
      <c r="BP56" s="30">
        <f t="shared" si="10"/>
        <v>0</v>
      </c>
    </row>
    <row r="57" spans="1:104" ht="165" x14ac:dyDescent="0.25">
      <c r="A57" s="38" t="s">
        <v>0</v>
      </c>
      <c r="B57" s="38" t="s">
        <v>11</v>
      </c>
      <c r="C57" s="38" t="s">
        <v>431</v>
      </c>
      <c r="D57" s="39">
        <v>30</v>
      </c>
      <c r="E57" s="38" t="s">
        <v>2</v>
      </c>
      <c r="F57" s="38" t="s">
        <v>463</v>
      </c>
      <c r="G57" s="40">
        <v>0.47</v>
      </c>
      <c r="H57" s="40">
        <v>0.47</v>
      </c>
      <c r="I57" s="38" t="s">
        <v>464</v>
      </c>
      <c r="J57" s="38" t="s">
        <v>6</v>
      </c>
      <c r="K57" s="38" t="s">
        <v>472</v>
      </c>
      <c r="L57" s="39" t="s">
        <v>660</v>
      </c>
      <c r="M57" s="38" t="s">
        <v>471</v>
      </c>
      <c r="N57" s="41" t="s">
        <v>473</v>
      </c>
      <c r="O57" s="38" t="s">
        <v>474</v>
      </c>
      <c r="P57" s="38" t="s">
        <v>475</v>
      </c>
      <c r="Q57" s="38" t="s">
        <v>476</v>
      </c>
      <c r="R57" s="39" t="s">
        <v>9</v>
      </c>
      <c r="S57" s="38" t="s">
        <v>477</v>
      </c>
      <c r="T57" s="42" t="s">
        <v>58</v>
      </c>
      <c r="U57" s="42" t="s">
        <v>71</v>
      </c>
      <c r="V57" s="42" t="s">
        <v>71</v>
      </c>
      <c r="W57" s="39" t="s">
        <v>95</v>
      </c>
      <c r="X57" s="39" t="s">
        <v>39</v>
      </c>
      <c r="Y57" s="38" t="s">
        <v>469</v>
      </c>
      <c r="Z57" s="38" t="s">
        <v>469</v>
      </c>
      <c r="AA57" s="38" t="s">
        <v>470</v>
      </c>
      <c r="AB57" s="38" t="s">
        <v>478</v>
      </c>
      <c r="AC57" s="38" t="s">
        <v>474</v>
      </c>
      <c r="AD57" s="41" t="s">
        <v>141</v>
      </c>
      <c r="AE57" s="41" t="s">
        <v>190</v>
      </c>
      <c r="AF57" s="39">
        <v>2</v>
      </c>
      <c r="AG57" s="39">
        <v>0</v>
      </c>
      <c r="AH57" s="39">
        <v>2</v>
      </c>
      <c r="AI57" s="12">
        <f t="shared" si="0"/>
        <v>0</v>
      </c>
      <c r="AJ57" s="12">
        <f t="shared" si="1"/>
        <v>0</v>
      </c>
      <c r="AK57" s="41" t="s">
        <v>872</v>
      </c>
      <c r="AL57" s="35">
        <f>((AJ57/100)*(D57/2))/'Datos Informativos'!$D$4</f>
        <v>0</v>
      </c>
      <c r="AM57" s="39">
        <v>2</v>
      </c>
      <c r="AN57" s="39">
        <v>2</v>
      </c>
      <c r="AO57" s="12">
        <f t="shared" si="61"/>
        <v>100</v>
      </c>
      <c r="AP57" s="12">
        <f t="shared" si="62"/>
        <v>100</v>
      </c>
      <c r="AQ57" s="103" t="s">
        <v>939</v>
      </c>
      <c r="AR57" s="35">
        <f>IF(AG57=AF57,H57,((((AP57/100)*(D57/2))/'Datos Informativos'!$D$4)))</f>
        <v>0.46875</v>
      </c>
      <c r="AS57" s="39">
        <v>0</v>
      </c>
      <c r="AT57" s="39">
        <v>2</v>
      </c>
      <c r="AU57" s="37">
        <f t="shared" si="57"/>
        <v>100</v>
      </c>
      <c r="AV57" s="37">
        <f t="shared" si="58"/>
        <v>100</v>
      </c>
      <c r="AW57" s="41"/>
      <c r="AX57" s="35">
        <f>IF(BN57=AF57,H57,((AV57/100)*(D57/2))/'Datos Informativos'!$D$4)</f>
        <v>0.47</v>
      </c>
      <c r="AY57" s="39">
        <v>0</v>
      </c>
      <c r="AZ57" s="39">
        <v>2</v>
      </c>
      <c r="BA57" s="37">
        <f t="shared" si="59"/>
        <v>100</v>
      </c>
      <c r="BB57" s="37">
        <f t="shared" si="60"/>
        <v>100</v>
      </c>
      <c r="BC57" s="41"/>
      <c r="BD57" s="35">
        <f>IF(BO57=AF57,H57,((BB57/100)*(D57/2))/'Datos Informativos'!$D$4)</f>
        <v>0.47</v>
      </c>
      <c r="BE57" s="41"/>
      <c r="BF57" s="41"/>
      <c r="BG57" s="75"/>
      <c r="BH57" s="75"/>
      <c r="BI57" s="75"/>
      <c r="BJ57" s="75"/>
      <c r="BK57" s="75"/>
      <c r="BL57" s="75"/>
      <c r="BM57" s="75">
        <f t="shared" si="7"/>
        <v>0</v>
      </c>
      <c r="BN57" s="28">
        <f t="shared" si="8"/>
        <v>2</v>
      </c>
      <c r="BO57" s="29">
        <f t="shared" si="9"/>
        <v>2</v>
      </c>
      <c r="BP57" s="30">
        <f t="shared" si="10"/>
        <v>2</v>
      </c>
    </row>
    <row r="58" spans="1:104" ht="190.5" customHeight="1" x14ac:dyDescent="0.25">
      <c r="A58" s="38" t="s">
        <v>0</v>
      </c>
      <c r="B58" s="38" t="s">
        <v>11</v>
      </c>
      <c r="C58" s="38" t="s">
        <v>431</v>
      </c>
      <c r="D58" s="39">
        <v>30</v>
      </c>
      <c r="E58" s="38" t="s">
        <v>2</v>
      </c>
      <c r="F58" s="38" t="s">
        <v>463</v>
      </c>
      <c r="G58" s="40">
        <v>0.47</v>
      </c>
      <c r="H58" s="40">
        <v>0.47</v>
      </c>
      <c r="I58" s="38" t="s">
        <v>464</v>
      </c>
      <c r="J58" s="38" t="s">
        <v>6</v>
      </c>
      <c r="K58" s="38" t="s">
        <v>479</v>
      </c>
      <c r="L58" s="39" t="s">
        <v>661</v>
      </c>
      <c r="M58" s="38" t="s">
        <v>480</v>
      </c>
      <c r="N58" s="38" t="s">
        <v>481</v>
      </c>
      <c r="O58" s="38" t="s">
        <v>484</v>
      </c>
      <c r="P58" s="38" t="s">
        <v>485</v>
      </c>
      <c r="Q58" s="38" t="s">
        <v>486</v>
      </c>
      <c r="R58" s="39" t="s">
        <v>8</v>
      </c>
      <c r="S58" s="38" t="s">
        <v>487</v>
      </c>
      <c r="T58" s="42" t="s">
        <v>71</v>
      </c>
      <c r="U58" s="42" t="s">
        <v>70</v>
      </c>
      <c r="V58" s="42" t="s">
        <v>70</v>
      </c>
      <c r="W58" s="39" t="s">
        <v>95</v>
      </c>
      <c r="X58" s="39" t="s">
        <v>39</v>
      </c>
      <c r="Y58" s="38" t="s">
        <v>469</v>
      </c>
      <c r="Z58" s="38" t="s">
        <v>469</v>
      </c>
      <c r="AA58" s="38" t="s">
        <v>488</v>
      </c>
      <c r="AB58" s="38" t="s">
        <v>489</v>
      </c>
      <c r="AC58" s="38" t="s">
        <v>484</v>
      </c>
      <c r="AD58" s="41" t="s">
        <v>141</v>
      </c>
      <c r="AE58" s="41" t="s">
        <v>190</v>
      </c>
      <c r="AF58" s="39">
        <v>1</v>
      </c>
      <c r="AG58" s="39">
        <v>0</v>
      </c>
      <c r="AH58" s="39">
        <v>1</v>
      </c>
      <c r="AI58" s="12">
        <f t="shared" si="0"/>
        <v>0</v>
      </c>
      <c r="AJ58" s="12">
        <f t="shared" si="1"/>
        <v>0</v>
      </c>
      <c r="AK58" s="41" t="s">
        <v>873</v>
      </c>
      <c r="AL58" s="35">
        <f>((AJ58/100)*(D58/2))/'Datos Informativos'!$D$4</f>
        <v>0</v>
      </c>
      <c r="AM58" s="39">
        <v>0</v>
      </c>
      <c r="AN58" s="39">
        <v>1</v>
      </c>
      <c r="AO58" s="12">
        <f t="shared" si="61"/>
        <v>0</v>
      </c>
      <c r="AP58" s="12">
        <f t="shared" si="62"/>
        <v>0</v>
      </c>
      <c r="AQ58" s="104" t="s">
        <v>873</v>
      </c>
      <c r="AR58" s="35">
        <f>IF(AG58=AF58,H58,((((AP58/100)*(D58/2))/'Datos Informativos'!$D$4)))</f>
        <v>0</v>
      </c>
      <c r="AS58" s="39">
        <v>0</v>
      </c>
      <c r="AT58" s="39">
        <v>1</v>
      </c>
      <c r="AU58" s="37">
        <f t="shared" si="57"/>
        <v>0</v>
      </c>
      <c r="AV58" s="37">
        <f t="shared" si="58"/>
        <v>0</v>
      </c>
      <c r="AW58" s="41"/>
      <c r="AX58" s="35">
        <f>IF(BN58=AF58,H58,((AV58/100)*(D58/2))/'Datos Informativos'!$D$4)</f>
        <v>0</v>
      </c>
      <c r="AY58" s="39">
        <v>0</v>
      </c>
      <c r="AZ58" s="39">
        <v>1</v>
      </c>
      <c r="BA58" s="37">
        <f t="shared" si="59"/>
        <v>0</v>
      </c>
      <c r="BB58" s="37">
        <f t="shared" si="60"/>
        <v>0</v>
      </c>
      <c r="BC58" s="41"/>
      <c r="BD58" s="35">
        <f>IF(BO58=AF58,H58,((BB58/100)*(D58/2))/'Datos Informativos'!$D$4)</f>
        <v>0</v>
      </c>
      <c r="BE58" s="41"/>
      <c r="BF58" s="41"/>
      <c r="BG58" s="75"/>
      <c r="BH58" s="75"/>
      <c r="BI58" s="75"/>
      <c r="BJ58" s="75"/>
      <c r="BK58" s="75"/>
      <c r="BL58" s="75"/>
      <c r="BM58" s="75">
        <f t="shared" si="7"/>
        <v>0</v>
      </c>
      <c r="BN58" s="28">
        <f t="shared" si="8"/>
        <v>0</v>
      </c>
      <c r="BO58" s="29">
        <f t="shared" si="9"/>
        <v>0</v>
      </c>
      <c r="BP58" s="30">
        <f t="shared" si="10"/>
        <v>0</v>
      </c>
    </row>
    <row r="59" spans="1:104" ht="202.5" customHeight="1" x14ac:dyDescent="0.25">
      <c r="A59" s="38" t="s">
        <v>0</v>
      </c>
      <c r="B59" s="38" t="s">
        <v>11</v>
      </c>
      <c r="C59" s="38" t="s">
        <v>431</v>
      </c>
      <c r="D59" s="39">
        <v>30</v>
      </c>
      <c r="E59" s="38" t="s">
        <v>2</v>
      </c>
      <c r="F59" s="38" t="s">
        <v>463</v>
      </c>
      <c r="G59" s="40">
        <v>0.47</v>
      </c>
      <c r="H59" s="40">
        <v>0.47</v>
      </c>
      <c r="I59" s="38" t="s">
        <v>464</v>
      </c>
      <c r="J59" s="38" t="s">
        <v>6</v>
      </c>
      <c r="K59" s="38" t="s">
        <v>490</v>
      </c>
      <c r="L59" s="39" t="s">
        <v>662</v>
      </c>
      <c r="M59" s="38" t="s">
        <v>491</v>
      </c>
      <c r="N59" s="38" t="s">
        <v>493</v>
      </c>
      <c r="O59" s="38" t="s">
        <v>492</v>
      </c>
      <c r="P59" s="38" t="s">
        <v>494</v>
      </c>
      <c r="Q59" s="38" t="s">
        <v>50</v>
      </c>
      <c r="R59" s="39" t="s">
        <v>8</v>
      </c>
      <c r="S59" s="38" t="s">
        <v>495</v>
      </c>
      <c r="T59" s="42" t="s">
        <v>71</v>
      </c>
      <c r="U59" s="42" t="s">
        <v>70</v>
      </c>
      <c r="V59" s="42" t="s">
        <v>70</v>
      </c>
      <c r="W59" s="39" t="s">
        <v>95</v>
      </c>
      <c r="X59" s="39" t="s">
        <v>39</v>
      </c>
      <c r="Y59" s="38" t="s">
        <v>469</v>
      </c>
      <c r="Z59" s="38" t="s">
        <v>469</v>
      </c>
      <c r="AA59" s="38" t="s">
        <v>488</v>
      </c>
      <c r="AB59" s="38" t="s">
        <v>496</v>
      </c>
      <c r="AC59" s="38" t="s">
        <v>492</v>
      </c>
      <c r="AD59" s="41" t="s">
        <v>141</v>
      </c>
      <c r="AE59" s="41" t="s">
        <v>190</v>
      </c>
      <c r="AF59" s="39">
        <v>1</v>
      </c>
      <c r="AG59" s="39">
        <v>0</v>
      </c>
      <c r="AH59" s="39">
        <v>1</v>
      </c>
      <c r="AI59" s="12">
        <f t="shared" si="0"/>
        <v>0</v>
      </c>
      <c r="AJ59" s="12">
        <f t="shared" si="1"/>
        <v>0</v>
      </c>
      <c r="AK59" s="41" t="s">
        <v>874</v>
      </c>
      <c r="AL59" s="35">
        <f>((AJ59/100)*(D59/2))/'Datos Informativos'!$D$4</f>
        <v>0</v>
      </c>
      <c r="AM59" s="39">
        <v>0</v>
      </c>
      <c r="AN59" s="39">
        <v>1</v>
      </c>
      <c r="AO59" s="12">
        <f t="shared" si="61"/>
        <v>0</v>
      </c>
      <c r="AP59" s="12">
        <f t="shared" si="62"/>
        <v>0</v>
      </c>
      <c r="AQ59" s="105" t="s">
        <v>874</v>
      </c>
      <c r="AR59" s="35">
        <f>IF(AG59=AF59,H59,((((AP59/100)*(D59/2))/'Datos Informativos'!$D$4)))</f>
        <v>0</v>
      </c>
      <c r="AS59" s="39">
        <v>0</v>
      </c>
      <c r="AT59" s="39">
        <v>1</v>
      </c>
      <c r="AU59" s="37">
        <f t="shared" si="57"/>
        <v>0</v>
      </c>
      <c r="AV59" s="37">
        <f t="shared" si="58"/>
        <v>0</v>
      </c>
      <c r="AW59" s="41"/>
      <c r="AX59" s="35">
        <f>IF(BN59=AF59,H59,((AV59/100)*(D59/2))/'Datos Informativos'!$D$4)</f>
        <v>0</v>
      </c>
      <c r="AY59" s="39">
        <v>0</v>
      </c>
      <c r="AZ59" s="39">
        <v>1</v>
      </c>
      <c r="BA59" s="37">
        <f t="shared" si="59"/>
        <v>0</v>
      </c>
      <c r="BB59" s="37">
        <f t="shared" si="60"/>
        <v>0</v>
      </c>
      <c r="BC59" s="41"/>
      <c r="BD59" s="35">
        <f>IF(BO59=AF59,H59,((BB59/100)*(D59/2))/'Datos Informativos'!$D$4)</f>
        <v>0</v>
      </c>
      <c r="BE59" s="41"/>
      <c r="BF59" s="41"/>
      <c r="BG59" s="75"/>
      <c r="BH59" s="75"/>
      <c r="BI59" s="75"/>
      <c r="BJ59" s="75"/>
      <c r="BK59" s="75"/>
      <c r="BL59" s="75"/>
      <c r="BM59" s="75">
        <f t="shared" si="7"/>
        <v>0</v>
      </c>
      <c r="BN59" s="28">
        <f t="shared" si="8"/>
        <v>0</v>
      </c>
      <c r="BO59" s="29">
        <f t="shared" si="9"/>
        <v>0</v>
      </c>
      <c r="BP59" s="30">
        <f t="shared" si="10"/>
        <v>0</v>
      </c>
    </row>
    <row r="60" spans="1:104" s="7" customFormat="1" ht="180" customHeight="1" x14ac:dyDescent="0.25">
      <c r="A60" s="38" t="s">
        <v>0</v>
      </c>
      <c r="B60" s="38" t="s">
        <v>11</v>
      </c>
      <c r="C60" s="38" t="s">
        <v>431</v>
      </c>
      <c r="D60" s="39">
        <v>30</v>
      </c>
      <c r="E60" s="38" t="s">
        <v>2</v>
      </c>
      <c r="F60" s="38" t="s">
        <v>463</v>
      </c>
      <c r="G60" s="40">
        <v>0.47</v>
      </c>
      <c r="H60" s="40">
        <v>0.47</v>
      </c>
      <c r="I60" s="38" t="s">
        <v>464</v>
      </c>
      <c r="J60" s="38" t="s">
        <v>6</v>
      </c>
      <c r="K60" s="38" t="s">
        <v>663</v>
      </c>
      <c r="L60" s="39" t="s">
        <v>610</v>
      </c>
      <c r="M60" s="38" t="s">
        <v>732</v>
      </c>
      <c r="N60" s="38" t="s">
        <v>501</v>
      </c>
      <c r="O60" s="38" t="s">
        <v>512</v>
      </c>
      <c r="P60" s="38" t="s">
        <v>504</v>
      </c>
      <c r="Q60" s="38" t="s">
        <v>49</v>
      </c>
      <c r="R60" s="39" t="s">
        <v>9</v>
      </c>
      <c r="S60" s="38" t="s">
        <v>498</v>
      </c>
      <c r="T60" s="42" t="s">
        <v>712</v>
      </c>
      <c r="U60" s="42" t="s">
        <v>710</v>
      </c>
      <c r="V60" s="42" t="s">
        <v>711</v>
      </c>
      <c r="W60" s="39" t="s">
        <v>95</v>
      </c>
      <c r="X60" s="39" t="s">
        <v>12</v>
      </c>
      <c r="Y60" s="38" t="s">
        <v>469</v>
      </c>
      <c r="Z60" s="38" t="s">
        <v>469</v>
      </c>
      <c r="AA60" s="38" t="s">
        <v>499</v>
      </c>
      <c r="AB60" s="38" t="s">
        <v>500</v>
      </c>
      <c r="AC60" s="38" t="s">
        <v>497</v>
      </c>
      <c r="AD60" s="41" t="s">
        <v>141</v>
      </c>
      <c r="AE60" s="41" t="s">
        <v>190</v>
      </c>
      <c r="AF60" s="45">
        <v>5</v>
      </c>
      <c r="AG60" s="39">
        <v>0</v>
      </c>
      <c r="AH60" s="39">
        <v>5</v>
      </c>
      <c r="AI60" s="12">
        <f t="shared" ref="AI60" si="63">(AG60/AH60)*100</f>
        <v>0</v>
      </c>
      <c r="AJ60" s="12">
        <f t="shared" ref="AJ60" si="64">AG60/AF60*100</f>
        <v>0</v>
      </c>
      <c r="AK60" s="41" t="s">
        <v>875</v>
      </c>
      <c r="AL60" s="35">
        <f>((AJ60/100)*(D60/2))/'Datos Informativos'!$D$4</f>
        <v>0</v>
      </c>
      <c r="AM60" s="39">
        <v>5</v>
      </c>
      <c r="AN60" s="39">
        <v>5</v>
      </c>
      <c r="AO60" s="12">
        <f t="shared" si="61"/>
        <v>100</v>
      </c>
      <c r="AP60" s="12">
        <f t="shared" si="62"/>
        <v>100</v>
      </c>
      <c r="AQ60" s="106" t="s">
        <v>976</v>
      </c>
      <c r="AR60" s="35">
        <f>IF(AG60=AF60,H60,((((AP60/100)*(D60/2))/'Datos Informativos'!$D$4)))</f>
        <v>0.46875</v>
      </c>
      <c r="AS60" s="39">
        <v>0</v>
      </c>
      <c r="AT60" s="39">
        <v>5</v>
      </c>
      <c r="AU60" s="37">
        <f t="shared" si="57"/>
        <v>100</v>
      </c>
      <c r="AV60" s="37">
        <f t="shared" si="58"/>
        <v>100</v>
      </c>
      <c r="AW60" s="68"/>
      <c r="AX60" s="35">
        <f>IF(BN60=AF60,H60,((AV60/100)*(D60/2))/'Datos Informativos'!$D$4)</f>
        <v>0.47</v>
      </c>
      <c r="AY60" s="39">
        <v>0</v>
      </c>
      <c r="AZ60" s="39">
        <v>5</v>
      </c>
      <c r="BA60" s="37">
        <f t="shared" si="59"/>
        <v>100</v>
      </c>
      <c r="BB60" s="37">
        <f t="shared" si="60"/>
        <v>100</v>
      </c>
      <c r="BC60" s="68"/>
      <c r="BD60" s="35">
        <f>IF(BO60=AF60,H60,((BB60/100)*(D60/2))/'Datos Informativos'!$D$4)</f>
        <v>0.47</v>
      </c>
      <c r="BE60" s="41"/>
      <c r="BF60" s="41"/>
      <c r="BG60" s="75"/>
      <c r="BH60" s="75"/>
      <c r="BI60" s="75"/>
      <c r="BJ60" s="75"/>
      <c r="BK60" s="75"/>
      <c r="BL60" s="75"/>
      <c r="BM60" s="75">
        <f t="shared" si="7"/>
        <v>0</v>
      </c>
      <c r="BN60" s="28">
        <f t="shared" si="8"/>
        <v>5</v>
      </c>
      <c r="BO60" s="29">
        <f t="shared" si="9"/>
        <v>5</v>
      </c>
      <c r="BP60" s="30">
        <f t="shared" si="10"/>
        <v>5</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431</v>
      </c>
      <c r="D61" s="39">
        <v>30</v>
      </c>
      <c r="E61" s="38" t="s">
        <v>2</v>
      </c>
      <c r="F61" s="38" t="s">
        <v>463</v>
      </c>
      <c r="G61" s="40">
        <v>0.47</v>
      </c>
      <c r="H61" s="40">
        <v>0.47</v>
      </c>
      <c r="I61" s="38" t="s">
        <v>464</v>
      </c>
      <c r="J61" s="38" t="s">
        <v>6</v>
      </c>
      <c r="K61" s="38" t="s">
        <v>664</v>
      </c>
      <c r="L61" s="39" t="s">
        <v>615</v>
      </c>
      <c r="M61" s="38" t="s">
        <v>732</v>
      </c>
      <c r="N61" s="38" t="s">
        <v>502</v>
      </c>
      <c r="O61" s="38" t="s">
        <v>511</v>
      </c>
      <c r="P61" s="38" t="s">
        <v>505</v>
      </c>
      <c r="Q61" s="38" t="s">
        <v>51</v>
      </c>
      <c r="R61" s="39" t="s">
        <v>9</v>
      </c>
      <c r="S61" s="38" t="s">
        <v>506</v>
      </c>
      <c r="T61" s="42" t="s">
        <v>715</v>
      </c>
      <c r="U61" s="42" t="s">
        <v>713</v>
      </c>
      <c r="V61" s="42" t="s">
        <v>714</v>
      </c>
      <c r="W61" s="39" t="s">
        <v>95</v>
      </c>
      <c r="X61" s="39" t="s">
        <v>12</v>
      </c>
      <c r="Y61" s="38" t="s">
        <v>469</v>
      </c>
      <c r="Z61" s="38" t="s">
        <v>469</v>
      </c>
      <c r="AA61" s="38" t="s">
        <v>499</v>
      </c>
      <c r="AB61" s="38" t="s">
        <v>500</v>
      </c>
      <c r="AC61" s="38" t="s">
        <v>503</v>
      </c>
      <c r="AD61" s="41" t="s">
        <v>141</v>
      </c>
      <c r="AE61" s="41" t="s">
        <v>190</v>
      </c>
      <c r="AF61" s="45">
        <v>11</v>
      </c>
      <c r="AG61" s="39">
        <v>0</v>
      </c>
      <c r="AH61" s="39">
        <v>11</v>
      </c>
      <c r="AI61" s="12">
        <f t="shared" si="0"/>
        <v>0</v>
      </c>
      <c r="AJ61" s="12">
        <f t="shared" si="1"/>
        <v>0</v>
      </c>
      <c r="AK61" s="68" t="s">
        <v>875</v>
      </c>
      <c r="AL61" s="35">
        <f>((AJ61/100)*(D61/2))/'Datos Informativos'!$D$4</f>
        <v>0</v>
      </c>
      <c r="AM61" s="39">
        <v>0</v>
      </c>
      <c r="AN61" s="39">
        <v>11</v>
      </c>
      <c r="AO61" s="12">
        <f t="shared" si="61"/>
        <v>0</v>
      </c>
      <c r="AP61" s="12">
        <f t="shared" si="62"/>
        <v>0</v>
      </c>
      <c r="AQ61" s="107" t="s">
        <v>940</v>
      </c>
      <c r="AR61" s="35">
        <f>IF(AG61=AF61,H61,((((AP61/100)*(D61/2))/'Datos Informativos'!$D$4)))</f>
        <v>0</v>
      </c>
      <c r="AS61" s="39">
        <v>0</v>
      </c>
      <c r="AT61" s="39">
        <v>11</v>
      </c>
      <c r="AU61" s="37">
        <f t="shared" si="57"/>
        <v>0</v>
      </c>
      <c r="AV61" s="37">
        <f t="shared" si="58"/>
        <v>0</v>
      </c>
      <c r="AW61" s="41"/>
      <c r="AX61" s="35">
        <f>IF(BN61=AF61,H61,((AV61/100)*(D61/2))/'Datos Informativos'!$D$4)</f>
        <v>0</v>
      </c>
      <c r="AY61" s="39">
        <v>0</v>
      </c>
      <c r="AZ61" s="39">
        <v>11</v>
      </c>
      <c r="BA61" s="37">
        <f t="shared" si="59"/>
        <v>0</v>
      </c>
      <c r="BB61" s="37">
        <f t="shared" si="60"/>
        <v>0</v>
      </c>
      <c r="BC61" s="41"/>
      <c r="BD61" s="35">
        <f>IF(BO61=AF61,H61,((BB61/100)*(D61/2))/'Datos Informativos'!$D$4)</f>
        <v>0</v>
      </c>
      <c r="BE61" s="41"/>
      <c r="BF61" s="41"/>
      <c r="BG61" s="75"/>
      <c r="BH61" s="75"/>
      <c r="BI61" s="75"/>
      <c r="BJ61" s="75"/>
      <c r="BK61" s="75"/>
      <c r="BL61" s="75"/>
      <c r="BM61" s="75">
        <f t="shared" si="7"/>
        <v>0</v>
      </c>
      <c r="BN61" s="28">
        <f t="shared" si="8"/>
        <v>0</v>
      </c>
      <c r="BO61" s="29">
        <f t="shared" si="9"/>
        <v>0</v>
      </c>
      <c r="BP61" s="30">
        <f t="shared" si="10"/>
        <v>0</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431</v>
      </c>
      <c r="D62" s="39">
        <v>30</v>
      </c>
      <c r="E62" s="38" t="s">
        <v>2</v>
      </c>
      <c r="F62" s="38" t="s">
        <v>463</v>
      </c>
      <c r="G62" s="40">
        <v>0.47</v>
      </c>
      <c r="H62" s="40">
        <v>0.47</v>
      </c>
      <c r="I62" s="38" t="s">
        <v>464</v>
      </c>
      <c r="J62" s="38" t="s">
        <v>6</v>
      </c>
      <c r="K62" s="38" t="s">
        <v>665</v>
      </c>
      <c r="L62" s="39" t="s">
        <v>610</v>
      </c>
      <c r="M62" s="38" t="s">
        <v>733</v>
      </c>
      <c r="N62" s="38" t="s">
        <v>507</v>
      </c>
      <c r="O62" s="38" t="s">
        <v>513</v>
      </c>
      <c r="P62" s="38" t="s">
        <v>508</v>
      </c>
      <c r="Q62" s="38" t="s">
        <v>509</v>
      </c>
      <c r="R62" s="39" t="s">
        <v>9</v>
      </c>
      <c r="S62" s="38" t="s">
        <v>13</v>
      </c>
      <c r="T62" s="42" t="s">
        <v>830</v>
      </c>
      <c r="U62" s="42" t="s">
        <v>716</v>
      </c>
      <c r="V62" s="42" t="s">
        <v>829</v>
      </c>
      <c r="W62" s="39" t="s">
        <v>623</v>
      </c>
      <c r="X62" s="39" t="s">
        <v>12</v>
      </c>
      <c r="Y62" s="38" t="s">
        <v>469</v>
      </c>
      <c r="Z62" s="38" t="s">
        <v>469</v>
      </c>
      <c r="AA62" s="38" t="s">
        <v>499</v>
      </c>
      <c r="AB62" s="38" t="s">
        <v>510</v>
      </c>
      <c r="AC62" s="38" t="s">
        <v>513</v>
      </c>
      <c r="AD62" s="41" t="s">
        <v>141</v>
      </c>
      <c r="AE62" s="41" t="s">
        <v>190</v>
      </c>
      <c r="AF62" s="55">
        <v>477953918616</v>
      </c>
      <c r="AG62" s="56">
        <v>0</v>
      </c>
      <c r="AH62" s="55">
        <v>477953918616</v>
      </c>
      <c r="AI62" s="13">
        <f t="shared" ref="AI62" si="65">(AG62/AH62)*100</f>
        <v>0</v>
      </c>
      <c r="AJ62" s="13">
        <f t="shared" ref="AJ62" si="66">AG62/AF62*100</f>
        <v>0</v>
      </c>
      <c r="AK62" s="68" t="s">
        <v>875</v>
      </c>
      <c r="AL62" s="35">
        <f>((AJ62/100)*(D62/2))/'Datos Informativos'!$D$4</f>
        <v>0</v>
      </c>
      <c r="AM62" s="56">
        <v>477953918616</v>
      </c>
      <c r="AN62" s="55">
        <v>477953918616</v>
      </c>
      <c r="AO62" s="12">
        <f t="shared" si="61"/>
        <v>100</v>
      </c>
      <c r="AP62" s="12">
        <f t="shared" si="62"/>
        <v>100</v>
      </c>
      <c r="AQ62" s="123" t="s">
        <v>940</v>
      </c>
      <c r="AR62" s="35">
        <f>IF(AG62=AF62,H62,((((AP62/100)*(D62/2))/'Datos Informativos'!$D$4)))</f>
        <v>0.46875</v>
      </c>
      <c r="AS62" s="56">
        <v>0</v>
      </c>
      <c r="AT62" s="55">
        <v>477953918616</v>
      </c>
      <c r="AU62" s="37">
        <f t="shared" si="57"/>
        <v>100</v>
      </c>
      <c r="AV62" s="37">
        <f t="shared" si="58"/>
        <v>100</v>
      </c>
      <c r="AW62" s="68"/>
      <c r="AX62" s="35">
        <f>IF(BN62=AF62,H62,((AV62/100)*(D62/2))/'Datos Informativos'!$D$4)</f>
        <v>0.47</v>
      </c>
      <c r="AY62" s="55">
        <v>0</v>
      </c>
      <c r="AZ62" s="55">
        <v>477953918616</v>
      </c>
      <c r="BA62" s="37">
        <f t="shared" si="59"/>
        <v>100</v>
      </c>
      <c r="BB62" s="37">
        <f t="shared" si="60"/>
        <v>100</v>
      </c>
      <c r="BC62" s="68"/>
      <c r="BD62" s="35">
        <f>IF(BO62=AF62,H62,((BB62/100)*(D62/2))/'Datos Informativos'!$D$4)</f>
        <v>0.47</v>
      </c>
      <c r="BE62" s="41"/>
      <c r="BF62" s="41"/>
      <c r="BG62" s="75"/>
      <c r="BH62" s="75"/>
      <c r="BI62" s="75"/>
      <c r="BJ62" s="75"/>
      <c r="BK62" s="75"/>
      <c r="BL62" s="75"/>
      <c r="BM62" s="75">
        <f t="shared" si="7"/>
        <v>0</v>
      </c>
      <c r="BN62" s="28">
        <f t="shared" si="8"/>
        <v>477953918616</v>
      </c>
      <c r="BO62" s="29">
        <f t="shared" si="9"/>
        <v>477953918616</v>
      </c>
      <c r="BP62" s="30">
        <f t="shared" si="10"/>
        <v>477953918616</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431</v>
      </c>
      <c r="D63" s="39">
        <v>30</v>
      </c>
      <c r="E63" s="38" t="s">
        <v>2</v>
      </c>
      <c r="F63" s="38" t="s">
        <v>463</v>
      </c>
      <c r="G63" s="40">
        <v>0.47</v>
      </c>
      <c r="H63" s="40">
        <v>0.47</v>
      </c>
      <c r="I63" s="38" t="s">
        <v>464</v>
      </c>
      <c r="J63" s="38" t="s">
        <v>6</v>
      </c>
      <c r="K63" s="38" t="s">
        <v>666</v>
      </c>
      <c r="L63" s="39" t="s">
        <v>610</v>
      </c>
      <c r="M63" s="38" t="s">
        <v>732</v>
      </c>
      <c r="N63" s="38" t="s">
        <v>515</v>
      </c>
      <c r="O63" s="38" t="s">
        <v>514</v>
      </c>
      <c r="P63" s="38" t="s">
        <v>667</v>
      </c>
      <c r="Q63" s="38" t="s">
        <v>516</v>
      </c>
      <c r="R63" s="39" t="s">
        <v>9</v>
      </c>
      <c r="S63" s="38" t="s">
        <v>517</v>
      </c>
      <c r="T63" s="42" t="s">
        <v>699</v>
      </c>
      <c r="U63" s="42" t="s">
        <v>700</v>
      </c>
      <c r="V63" s="42" t="s">
        <v>701</v>
      </c>
      <c r="W63" s="39" t="s">
        <v>95</v>
      </c>
      <c r="X63" s="39" t="s">
        <v>12</v>
      </c>
      <c r="Y63" s="38" t="s">
        <v>469</v>
      </c>
      <c r="Z63" s="38" t="s">
        <v>469</v>
      </c>
      <c r="AA63" s="38" t="s">
        <v>499</v>
      </c>
      <c r="AB63" s="38" t="s">
        <v>518</v>
      </c>
      <c r="AC63" s="38" t="s">
        <v>514</v>
      </c>
      <c r="AD63" s="41" t="s">
        <v>141</v>
      </c>
      <c r="AE63" s="41" t="s">
        <v>190</v>
      </c>
      <c r="AF63" s="45">
        <v>16</v>
      </c>
      <c r="AG63" s="39">
        <v>0</v>
      </c>
      <c r="AH63" s="39">
        <v>16</v>
      </c>
      <c r="AI63" s="24">
        <f t="shared" si="0"/>
        <v>0</v>
      </c>
      <c r="AJ63" s="24">
        <f t="shared" si="1"/>
        <v>0</v>
      </c>
      <c r="AK63" s="41" t="s">
        <v>875</v>
      </c>
      <c r="AL63" s="35">
        <f>((AJ63/100)*(D63/2))/'Datos Informativos'!$D$4</f>
        <v>0</v>
      </c>
      <c r="AM63" s="39">
        <v>2</v>
      </c>
      <c r="AN63" s="39">
        <v>16</v>
      </c>
      <c r="AO63" s="12">
        <f t="shared" si="61"/>
        <v>12.5</v>
      </c>
      <c r="AP63" s="12">
        <f t="shared" si="62"/>
        <v>12.5</v>
      </c>
      <c r="AQ63" s="108" t="s">
        <v>977</v>
      </c>
      <c r="AR63" s="35">
        <f>IF(AG63=AF63,H63,((((AP63/100)*(D63/2))/'Datos Informativos'!$D$4)))</f>
        <v>5.859375E-2</v>
      </c>
      <c r="AS63" s="39">
        <v>0</v>
      </c>
      <c r="AT63" s="39">
        <v>16</v>
      </c>
      <c r="AU63" s="37">
        <f t="shared" si="57"/>
        <v>0</v>
      </c>
      <c r="AV63" s="37">
        <f t="shared" si="58"/>
        <v>0</v>
      </c>
      <c r="AW63" s="41"/>
      <c r="AX63" s="35">
        <f>IF(BN63=AF63,H63,((AV63/100)*(D63/2))/'Datos Informativos'!$D$4)</f>
        <v>0</v>
      </c>
      <c r="AY63" s="39">
        <v>0</v>
      </c>
      <c r="AZ63" s="39">
        <v>16</v>
      </c>
      <c r="BA63" s="37">
        <f t="shared" si="59"/>
        <v>0</v>
      </c>
      <c r="BB63" s="37">
        <f t="shared" si="60"/>
        <v>0</v>
      </c>
      <c r="BC63" s="41"/>
      <c r="BD63" s="35">
        <f>IF(BO63=AF63,H63,((BB63/100)*(D63/2))/'Datos Informativos'!$D$4)</f>
        <v>0</v>
      </c>
      <c r="BE63" s="41"/>
      <c r="BF63" s="41"/>
      <c r="BG63" s="75"/>
      <c r="BH63" s="75"/>
      <c r="BI63" s="75"/>
      <c r="BJ63" s="75"/>
      <c r="BK63" s="75"/>
      <c r="BL63" s="75"/>
      <c r="BM63" s="75">
        <f t="shared" si="7"/>
        <v>0</v>
      </c>
      <c r="BN63" s="28">
        <f t="shared" si="8"/>
        <v>2</v>
      </c>
      <c r="BO63" s="29">
        <f t="shared" si="9"/>
        <v>0</v>
      </c>
      <c r="BP63" s="30">
        <f t="shared" si="10"/>
        <v>0</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431</v>
      </c>
      <c r="D64" s="39">
        <v>30</v>
      </c>
      <c r="E64" s="38" t="s">
        <v>2</v>
      </c>
      <c r="F64" s="38" t="s">
        <v>463</v>
      </c>
      <c r="G64" s="40">
        <v>0.47</v>
      </c>
      <c r="H64" s="40">
        <v>0.47</v>
      </c>
      <c r="I64" s="38" t="s">
        <v>464</v>
      </c>
      <c r="J64" s="38" t="s">
        <v>6</v>
      </c>
      <c r="K64" s="38" t="s">
        <v>668</v>
      </c>
      <c r="L64" s="39" t="s">
        <v>702</v>
      </c>
      <c r="M64" s="38" t="s">
        <v>732</v>
      </c>
      <c r="N64" s="38" t="s">
        <v>520</v>
      </c>
      <c r="O64" s="38" t="s">
        <v>519</v>
      </c>
      <c r="P64" s="38" t="s">
        <v>521</v>
      </c>
      <c r="Q64" s="38" t="s">
        <v>52</v>
      </c>
      <c r="R64" s="39" t="s">
        <v>9</v>
      </c>
      <c r="S64" s="38" t="s">
        <v>522</v>
      </c>
      <c r="T64" s="42" t="s">
        <v>704</v>
      </c>
      <c r="U64" s="42" t="s">
        <v>705</v>
      </c>
      <c r="V64" s="42" t="s">
        <v>706</v>
      </c>
      <c r="W64" s="39" t="s">
        <v>95</v>
      </c>
      <c r="X64" s="39" t="s">
        <v>12</v>
      </c>
      <c r="Y64" s="38" t="s">
        <v>469</v>
      </c>
      <c r="Z64" s="38" t="s">
        <v>469</v>
      </c>
      <c r="AA64" s="38" t="s">
        <v>499</v>
      </c>
      <c r="AB64" s="38" t="s">
        <v>523</v>
      </c>
      <c r="AC64" s="38" t="s">
        <v>519</v>
      </c>
      <c r="AD64" s="41" t="s">
        <v>141</v>
      </c>
      <c r="AE64" s="41" t="s">
        <v>190</v>
      </c>
      <c r="AF64" s="45">
        <v>16</v>
      </c>
      <c r="AG64" s="39">
        <v>0</v>
      </c>
      <c r="AH64" s="39">
        <v>16</v>
      </c>
      <c r="AI64" s="24">
        <f t="shared" si="0"/>
        <v>0</v>
      </c>
      <c r="AJ64" s="24">
        <f t="shared" si="1"/>
        <v>0</v>
      </c>
      <c r="AK64" s="41" t="s">
        <v>875</v>
      </c>
      <c r="AL64" s="35">
        <f>((AJ64/100)*(D64/2))/'Datos Informativos'!$D$4</f>
        <v>0</v>
      </c>
      <c r="AM64" s="39">
        <v>5</v>
      </c>
      <c r="AN64" s="39">
        <v>16</v>
      </c>
      <c r="AO64" s="12">
        <f t="shared" si="61"/>
        <v>31.25</v>
      </c>
      <c r="AP64" s="12">
        <f t="shared" si="62"/>
        <v>31.25</v>
      </c>
      <c r="AQ64" s="109" t="s">
        <v>978</v>
      </c>
      <c r="AR64" s="35">
        <f>IF(AG64=AF64,H64,((((AP64/100)*(D64/2))/'Datos Informativos'!$D$4)))</f>
        <v>0.146484375</v>
      </c>
      <c r="AS64" s="39">
        <v>0</v>
      </c>
      <c r="AT64" s="39">
        <v>16</v>
      </c>
      <c r="AU64" s="37">
        <f t="shared" si="57"/>
        <v>0</v>
      </c>
      <c r="AV64" s="37">
        <f t="shared" si="58"/>
        <v>0</v>
      </c>
      <c r="AW64" s="41"/>
      <c r="AX64" s="35">
        <f>IF(BN64=AF64,H64,((AV64/100)*(D64/2))/'Datos Informativos'!$D$4)</f>
        <v>0</v>
      </c>
      <c r="AY64" s="39">
        <v>0</v>
      </c>
      <c r="AZ64" s="39">
        <v>16</v>
      </c>
      <c r="BA64" s="37">
        <f t="shared" si="59"/>
        <v>0</v>
      </c>
      <c r="BB64" s="37">
        <f t="shared" si="60"/>
        <v>0</v>
      </c>
      <c r="BC64" s="41"/>
      <c r="BD64" s="35">
        <f>IF(BO64=AF64,H64,((BB64/100)*(D64/2))/'Datos Informativos'!$D$4)</f>
        <v>0</v>
      </c>
      <c r="BE64" s="41"/>
      <c r="BF64" s="41"/>
      <c r="BG64" s="75"/>
      <c r="BH64" s="75"/>
      <c r="BI64" s="75"/>
      <c r="BJ64" s="75"/>
      <c r="BK64" s="75"/>
      <c r="BL64" s="75"/>
      <c r="BM64" s="75">
        <f t="shared" si="7"/>
        <v>0</v>
      </c>
      <c r="BN64" s="28">
        <f t="shared" si="8"/>
        <v>5</v>
      </c>
      <c r="BO64" s="29">
        <f t="shared" si="9"/>
        <v>0</v>
      </c>
      <c r="BP64" s="30">
        <f t="shared" si="10"/>
        <v>0</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431</v>
      </c>
      <c r="D65" s="39">
        <v>30</v>
      </c>
      <c r="E65" s="38" t="s">
        <v>2</v>
      </c>
      <c r="F65" s="38" t="s">
        <v>463</v>
      </c>
      <c r="G65" s="40">
        <v>0.47</v>
      </c>
      <c r="H65" s="40">
        <v>0.47</v>
      </c>
      <c r="I65" s="38" t="s">
        <v>464</v>
      </c>
      <c r="J65" s="38" t="s">
        <v>6</v>
      </c>
      <c r="K65" s="38" t="s">
        <v>669</v>
      </c>
      <c r="L65" s="39" t="s">
        <v>610</v>
      </c>
      <c r="M65" s="38" t="s">
        <v>732</v>
      </c>
      <c r="N65" s="38" t="s">
        <v>527</v>
      </c>
      <c r="O65" s="38" t="s">
        <v>530</v>
      </c>
      <c r="P65" s="38" t="s">
        <v>670</v>
      </c>
      <c r="Q65" s="38" t="s">
        <v>532</v>
      </c>
      <c r="R65" s="39" t="s">
        <v>9</v>
      </c>
      <c r="S65" s="38" t="s">
        <v>531</v>
      </c>
      <c r="T65" s="42" t="s">
        <v>832</v>
      </c>
      <c r="U65" s="42" t="s">
        <v>749</v>
      </c>
      <c r="V65" s="42" t="s">
        <v>831</v>
      </c>
      <c r="W65" s="39" t="s">
        <v>95</v>
      </c>
      <c r="X65" s="39" t="s">
        <v>12</v>
      </c>
      <c r="Y65" s="38" t="s">
        <v>469</v>
      </c>
      <c r="Z65" s="38" t="s">
        <v>469</v>
      </c>
      <c r="AA65" s="38" t="s">
        <v>499</v>
      </c>
      <c r="AB65" s="38" t="s">
        <v>524</v>
      </c>
      <c r="AC65" s="38" t="s">
        <v>530</v>
      </c>
      <c r="AD65" s="41" t="s">
        <v>141</v>
      </c>
      <c r="AE65" s="41" t="s">
        <v>190</v>
      </c>
      <c r="AF65" s="45">
        <v>4567</v>
      </c>
      <c r="AG65" s="39">
        <v>48</v>
      </c>
      <c r="AH65" s="39">
        <v>4567</v>
      </c>
      <c r="AI65" s="25">
        <f t="shared" si="0"/>
        <v>1.051018173855923</v>
      </c>
      <c r="AJ65" s="25">
        <f t="shared" si="1"/>
        <v>1.051018173855923</v>
      </c>
      <c r="AK65" s="41" t="s">
        <v>876</v>
      </c>
      <c r="AL65" s="35">
        <f>((AJ65/100)*(D65/2))/'Datos Informativos'!$D$4</f>
        <v>4.9266476899496392E-3</v>
      </c>
      <c r="AM65" s="39">
        <v>123</v>
      </c>
      <c r="AN65" s="39">
        <v>4567</v>
      </c>
      <c r="AO65" s="12">
        <f t="shared" si="61"/>
        <v>2.6932340705058024</v>
      </c>
      <c r="AP65" s="12">
        <f t="shared" si="62"/>
        <v>2.6932340705058024</v>
      </c>
      <c r="AQ65" s="110" t="s">
        <v>979</v>
      </c>
      <c r="AR65" s="35">
        <f>IF(AG65=AF65,H65,((((AP65/100)*(D65/2))/'Datos Informativos'!$D$4)))</f>
        <v>1.262453470549595E-2</v>
      </c>
      <c r="AS65" s="39">
        <v>0</v>
      </c>
      <c r="AT65" s="39">
        <v>4567</v>
      </c>
      <c r="AU65" s="37">
        <f t="shared" si="57"/>
        <v>0</v>
      </c>
      <c r="AV65" s="37">
        <f t="shared" si="58"/>
        <v>0</v>
      </c>
      <c r="AW65" s="41"/>
      <c r="AX65" s="35">
        <f>IF(BN65=AF65,H65,((AV65/100)*(D65/2))/'Datos Informativos'!$D$4)</f>
        <v>0</v>
      </c>
      <c r="AY65" s="39">
        <v>0</v>
      </c>
      <c r="AZ65" s="39">
        <v>4567</v>
      </c>
      <c r="BA65" s="37">
        <f t="shared" si="59"/>
        <v>0</v>
      </c>
      <c r="BB65" s="37">
        <f t="shared" si="60"/>
        <v>0</v>
      </c>
      <c r="BC65" s="41"/>
      <c r="BD65" s="35">
        <f>IF(BO65=AF65,H65,((BB65/100)*(D65/2))/'Datos Informativos'!$D$4)</f>
        <v>0</v>
      </c>
      <c r="BE65" s="41"/>
      <c r="BF65" s="41"/>
      <c r="BG65" s="75"/>
      <c r="BH65" s="75"/>
      <c r="BI65" s="75"/>
      <c r="BJ65" s="75"/>
      <c r="BK65" s="75"/>
      <c r="BL65" s="75"/>
      <c r="BM65" s="75">
        <f t="shared" si="7"/>
        <v>48</v>
      </c>
      <c r="BN65" s="28">
        <f t="shared" si="8"/>
        <v>123</v>
      </c>
      <c r="BO65" s="29">
        <f t="shared" si="9"/>
        <v>0</v>
      </c>
      <c r="BP65" s="30">
        <f t="shared" si="10"/>
        <v>0</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431</v>
      </c>
      <c r="D66" s="39">
        <v>30</v>
      </c>
      <c r="E66" s="38" t="s">
        <v>2</v>
      </c>
      <c r="F66" s="38" t="s">
        <v>463</v>
      </c>
      <c r="G66" s="40">
        <v>0.47</v>
      </c>
      <c r="H66" s="40">
        <v>0.47</v>
      </c>
      <c r="I66" s="38" t="s">
        <v>464</v>
      </c>
      <c r="J66" s="38" t="s">
        <v>6</v>
      </c>
      <c r="K66" s="38" t="s">
        <v>671</v>
      </c>
      <c r="L66" s="39" t="s">
        <v>610</v>
      </c>
      <c r="M66" s="38" t="s">
        <v>732</v>
      </c>
      <c r="N66" s="38" t="s">
        <v>528</v>
      </c>
      <c r="O66" s="38" t="s">
        <v>526</v>
      </c>
      <c r="P66" s="38" t="s">
        <v>525</v>
      </c>
      <c r="Q66" s="38" t="s">
        <v>533</v>
      </c>
      <c r="R66" s="39" t="s">
        <v>9</v>
      </c>
      <c r="S66" s="38" t="s">
        <v>529</v>
      </c>
      <c r="T66" s="42" t="s">
        <v>834</v>
      </c>
      <c r="U66" s="42" t="s">
        <v>750</v>
      </c>
      <c r="V66" s="42" t="s">
        <v>833</v>
      </c>
      <c r="W66" s="39" t="s">
        <v>623</v>
      </c>
      <c r="X66" s="39" t="s">
        <v>12</v>
      </c>
      <c r="Y66" s="38" t="s">
        <v>469</v>
      </c>
      <c r="Z66" s="38" t="s">
        <v>469</v>
      </c>
      <c r="AA66" s="38" t="s">
        <v>499</v>
      </c>
      <c r="AB66" s="38" t="s">
        <v>524</v>
      </c>
      <c r="AC66" s="38" t="s">
        <v>526</v>
      </c>
      <c r="AD66" s="41" t="s">
        <v>141</v>
      </c>
      <c r="AE66" s="41" t="s">
        <v>190</v>
      </c>
      <c r="AF66" s="56">
        <v>107615312701</v>
      </c>
      <c r="AG66" s="55">
        <v>8564080039</v>
      </c>
      <c r="AH66" s="56">
        <v>107615312701</v>
      </c>
      <c r="AI66" s="25">
        <f t="shared" si="0"/>
        <v>7.9580496716062781</v>
      </c>
      <c r="AJ66" s="36">
        <f t="shared" si="1"/>
        <v>7.9580496716062781</v>
      </c>
      <c r="AK66" s="41" t="s">
        <v>876</v>
      </c>
      <c r="AL66" s="35">
        <f>((AJ66/100)*(D66/2))/'Datos Informativos'!$D$4</f>
        <v>3.730335783565443E-2</v>
      </c>
      <c r="AM66" s="55">
        <v>18064399663</v>
      </c>
      <c r="AN66" s="56">
        <v>107615312701</v>
      </c>
      <c r="AO66" s="12">
        <f t="shared" si="61"/>
        <v>16.786086672619163</v>
      </c>
      <c r="AP66" s="12">
        <f t="shared" si="62"/>
        <v>16.786086672619163</v>
      </c>
      <c r="AQ66" s="111" t="s">
        <v>962</v>
      </c>
      <c r="AR66" s="35">
        <f>IF(AG66=AF66,H66,((((AP66/100)*(D66/2))/'Datos Informativos'!$D$4)))</f>
        <v>7.8684781277902321E-2</v>
      </c>
      <c r="AS66" s="55">
        <v>0</v>
      </c>
      <c r="AT66" s="56">
        <v>107615312701</v>
      </c>
      <c r="AU66" s="37">
        <f t="shared" si="57"/>
        <v>0</v>
      </c>
      <c r="AV66" s="37">
        <f t="shared" si="58"/>
        <v>0</v>
      </c>
      <c r="AW66" s="41"/>
      <c r="AX66" s="35">
        <f>IF(BN66=AF66,H66,((AV66/100)*(D66/2))/'Datos Informativos'!$D$4)</f>
        <v>0</v>
      </c>
      <c r="AY66" s="55">
        <v>0</v>
      </c>
      <c r="AZ66" s="56">
        <v>107615312701</v>
      </c>
      <c r="BA66" s="37">
        <f t="shared" si="59"/>
        <v>0</v>
      </c>
      <c r="BB66" s="37">
        <f t="shared" si="60"/>
        <v>0</v>
      </c>
      <c r="BC66" s="41"/>
      <c r="BD66" s="35">
        <f>IF(BO66=AF66,H66,((BB66/100)*(D66/2))/'Datos Informativos'!$D$4)</f>
        <v>0</v>
      </c>
      <c r="BE66" s="41"/>
      <c r="BF66" s="41"/>
      <c r="BG66" s="75"/>
      <c r="BH66" s="75"/>
      <c r="BI66" s="75"/>
      <c r="BJ66" s="75"/>
      <c r="BK66" s="75"/>
      <c r="BL66" s="75"/>
      <c r="BM66" s="75">
        <f t="shared" si="7"/>
        <v>8564080039</v>
      </c>
      <c r="BN66" s="28">
        <f t="shared" si="8"/>
        <v>18064399663</v>
      </c>
      <c r="BO66" s="29">
        <f t="shared" si="9"/>
        <v>0</v>
      </c>
      <c r="BP66" s="30">
        <f t="shared" si="10"/>
        <v>0</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431</v>
      </c>
      <c r="D67" s="39">
        <v>30</v>
      </c>
      <c r="E67" s="38" t="s">
        <v>2</v>
      </c>
      <c r="F67" s="38" t="s">
        <v>463</v>
      </c>
      <c r="G67" s="40">
        <v>0.47</v>
      </c>
      <c r="H67" s="40">
        <v>0.47</v>
      </c>
      <c r="I67" s="38" t="s">
        <v>464</v>
      </c>
      <c r="J67" s="38" t="s">
        <v>6</v>
      </c>
      <c r="K67" s="38" t="s">
        <v>672</v>
      </c>
      <c r="L67" s="39" t="s">
        <v>610</v>
      </c>
      <c r="M67" s="38" t="s">
        <v>732</v>
      </c>
      <c r="N67" s="38" t="s">
        <v>534</v>
      </c>
      <c r="O67" s="38" t="s">
        <v>536</v>
      </c>
      <c r="P67" s="38" t="s">
        <v>535</v>
      </c>
      <c r="Q67" s="38" t="s">
        <v>53</v>
      </c>
      <c r="R67" s="39" t="s">
        <v>9</v>
      </c>
      <c r="S67" s="38" t="s">
        <v>537</v>
      </c>
      <c r="T67" s="42" t="s">
        <v>707</v>
      </c>
      <c r="U67" s="42" t="s">
        <v>708</v>
      </c>
      <c r="V67" s="42" t="s">
        <v>709</v>
      </c>
      <c r="W67" s="39" t="s">
        <v>95</v>
      </c>
      <c r="X67" s="39" t="s">
        <v>12</v>
      </c>
      <c r="Y67" s="38" t="s">
        <v>469</v>
      </c>
      <c r="Z67" s="38" t="s">
        <v>469</v>
      </c>
      <c r="AA67" s="38" t="s">
        <v>499</v>
      </c>
      <c r="AB67" s="38" t="s">
        <v>538</v>
      </c>
      <c r="AC67" s="38" t="s">
        <v>536</v>
      </c>
      <c r="AD67" s="41" t="s">
        <v>141</v>
      </c>
      <c r="AE67" s="41" t="s">
        <v>190</v>
      </c>
      <c r="AF67" s="45">
        <v>2</v>
      </c>
      <c r="AG67" s="39">
        <v>0</v>
      </c>
      <c r="AH67" s="39">
        <v>2</v>
      </c>
      <c r="AI67" s="12">
        <f t="shared" si="0"/>
        <v>0</v>
      </c>
      <c r="AJ67" s="12">
        <f t="shared" si="1"/>
        <v>0</v>
      </c>
      <c r="AK67" s="41" t="s">
        <v>877</v>
      </c>
      <c r="AL67" s="35">
        <f>((AJ67/100)*(D67/2))/'Datos Informativos'!$D$4</f>
        <v>0</v>
      </c>
      <c r="AM67" s="39">
        <v>2</v>
      </c>
      <c r="AN67" s="39">
        <v>2</v>
      </c>
      <c r="AO67" s="12">
        <f t="shared" si="61"/>
        <v>100</v>
      </c>
      <c r="AP67" s="12">
        <f t="shared" si="62"/>
        <v>100</v>
      </c>
      <c r="AQ67" s="112" t="s">
        <v>941</v>
      </c>
      <c r="AR67" s="35">
        <f>IF(AG67=AF67,H67,((((AP67/100)*(D67/2))/'Datos Informativos'!$D$4)))</f>
        <v>0.46875</v>
      </c>
      <c r="AS67" s="39">
        <v>0</v>
      </c>
      <c r="AT67" s="39">
        <v>2</v>
      </c>
      <c r="AU67" s="37">
        <f t="shared" si="57"/>
        <v>100</v>
      </c>
      <c r="AV67" s="37">
        <f t="shared" si="58"/>
        <v>100</v>
      </c>
      <c r="AW67" s="41"/>
      <c r="AX67" s="35">
        <f>IF(BN67=AF67,H67,((AV67/100)*(D67/2))/'Datos Informativos'!$D$4)</f>
        <v>0.47</v>
      </c>
      <c r="AY67" s="39">
        <v>0</v>
      </c>
      <c r="AZ67" s="39">
        <v>2</v>
      </c>
      <c r="BA67" s="37">
        <f t="shared" si="59"/>
        <v>100</v>
      </c>
      <c r="BB67" s="37">
        <f t="shared" si="60"/>
        <v>100</v>
      </c>
      <c r="BC67" s="41"/>
      <c r="BD67" s="35">
        <f>IF(BO67=AF67,H67,((BB67/100)*(D67/2))/'Datos Informativos'!$D$4)</f>
        <v>0.47</v>
      </c>
      <c r="BE67" s="41"/>
      <c r="BF67" s="41"/>
      <c r="BG67" s="75"/>
      <c r="BH67" s="75"/>
      <c r="BI67" s="75"/>
      <c r="BJ67" s="75"/>
      <c r="BK67" s="75"/>
      <c r="BL67" s="75"/>
      <c r="BM67" s="75">
        <f t="shared" si="7"/>
        <v>0</v>
      </c>
      <c r="BN67" s="28">
        <f t="shared" si="8"/>
        <v>2</v>
      </c>
      <c r="BO67" s="29">
        <f t="shared" si="9"/>
        <v>2</v>
      </c>
      <c r="BP67" s="30">
        <f t="shared" si="10"/>
        <v>2</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431</v>
      </c>
      <c r="D68" s="39">
        <v>30</v>
      </c>
      <c r="E68" s="38" t="s">
        <v>2</v>
      </c>
      <c r="F68" s="38" t="s">
        <v>463</v>
      </c>
      <c r="G68" s="40">
        <v>0.47</v>
      </c>
      <c r="H68" s="40">
        <v>0.47</v>
      </c>
      <c r="I68" s="38" t="s">
        <v>464</v>
      </c>
      <c r="J68" s="38" t="s">
        <v>6</v>
      </c>
      <c r="K68" s="38" t="s">
        <v>673</v>
      </c>
      <c r="L68" s="39" t="s">
        <v>610</v>
      </c>
      <c r="M68" s="38" t="s">
        <v>732</v>
      </c>
      <c r="N68" s="38" t="s">
        <v>540</v>
      </c>
      <c r="O68" s="38" t="s">
        <v>539</v>
      </c>
      <c r="P68" s="38" t="s">
        <v>543</v>
      </c>
      <c r="Q68" s="38" t="s">
        <v>542</v>
      </c>
      <c r="R68" s="39" t="s">
        <v>9</v>
      </c>
      <c r="S68" s="38" t="s">
        <v>541</v>
      </c>
      <c r="T68" s="42" t="s">
        <v>835</v>
      </c>
      <c r="U68" s="42" t="s">
        <v>734</v>
      </c>
      <c r="V68" s="42" t="s">
        <v>836</v>
      </c>
      <c r="W68" s="39" t="s">
        <v>623</v>
      </c>
      <c r="X68" s="39" t="s">
        <v>12</v>
      </c>
      <c r="Y68" s="38" t="s">
        <v>469</v>
      </c>
      <c r="Z68" s="38" t="s">
        <v>469</v>
      </c>
      <c r="AA68" s="38" t="s">
        <v>499</v>
      </c>
      <c r="AB68" s="38" t="s">
        <v>538</v>
      </c>
      <c r="AC68" s="38" t="s">
        <v>539</v>
      </c>
      <c r="AD68" s="41" t="s">
        <v>141</v>
      </c>
      <c r="AE68" s="41" t="s">
        <v>190</v>
      </c>
      <c r="AF68" s="56">
        <v>49956835022</v>
      </c>
      <c r="AG68" s="55">
        <v>0</v>
      </c>
      <c r="AH68" s="56">
        <v>49956835022</v>
      </c>
      <c r="AI68" s="12">
        <f t="shared" si="0"/>
        <v>0</v>
      </c>
      <c r="AJ68" s="12">
        <f t="shared" si="1"/>
        <v>0</v>
      </c>
      <c r="AK68" s="41" t="s">
        <v>878</v>
      </c>
      <c r="AL68" s="35">
        <f>((AJ68/100)*(D68/2))/'Datos Informativos'!$D$4</f>
        <v>0</v>
      </c>
      <c r="AM68" s="55">
        <v>15054743645</v>
      </c>
      <c r="AN68" s="56">
        <v>49956835022</v>
      </c>
      <c r="AO68" s="12">
        <f t="shared" si="61"/>
        <v>30.135503256701888</v>
      </c>
      <c r="AP68" s="12">
        <f t="shared" si="62"/>
        <v>30.135503256701888</v>
      </c>
      <c r="AQ68" s="113" t="s">
        <v>942</v>
      </c>
      <c r="AR68" s="35">
        <f>IF(AG68=AF68,H68,((((AP68/100)*(D68/2))/'Datos Informativos'!$D$4)))</f>
        <v>0.14126017151579012</v>
      </c>
      <c r="AS68" s="55">
        <v>0</v>
      </c>
      <c r="AT68" s="56">
        <v>49956835022</v>
      </c>
      <c r="AU68" s="37">
        <f t="shared" si="57"/>
        <v>0</v>
      </c>
      <c r="AV68" s="37">
        <f t="shared" si="58"/>
        <v>0</v>
      </c>
      <c r="AW68" s="41"/>
      <c r="AX68" s="35">
        <f>IF(BN68=AF68,H68,((AV68/100)*(D68/2))/'Datos Informativos'!$D$4)</f>
        <v>0</v>
      </c>
      <c r="AY68" s="55">
        <v>0</v>
      </c>
      <c r="AZ68" s="56">
        <v>49956835022</v>
      </c>
      <c r="BA68" s="37">
        <f t="shared" si="59"/>
        <v>0</v>
      </c>
      <c r="BB68" s="37">
        <f t="shared" si="60"/>
        <v>0</v>
      </c>
      <c r="BC68" s="41"/>
      <c r="BD68" s="35">
        <f>IF(BO68=AF68,H68,((BB68/100)*(D68/2))/'Datos Informativos'!$D$4)</f>
        <v>0</v>
      </c>
      <c r="BE68" s="41"/>
      <c r="BF68" s="41"/>
      <c r="BG68" s="75"/>
      <c r="BH68" s="75"/>
      <c r="BI68" s="75"/>
      <c r="BJ68" s="75"/>
      <c r="BK68" s="75"/>
      <c r="BL68" s="75"/>
      <c r="BM68" s="75">
        <f t="shared" si="7"/>
        <v>0</v>
      </c>
      <c r="BN68" s="28">
        <f t="shared" si="8"/>
        <v>15054743645</v>
      </c>
      <c r="BO68" s="29">
        <f t="shared" si="9"/>
        <v>0</v>
      </c>
      <c r="BP68" s="30">
        <f t="shared" si="10"/>
        <v>0</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431</v>
      </c>
      <c r="D69" s="39">
        <v>30</v>
      </c>
      <c r="E69" s="38" t="s">
        <v>2</v>
      </c>
      <c r="F69" s="38" t="s">
        <v>463</v>
      </c>
      <c r="G69" s="40">
        <v>0.47</v>
      </c>
      <c r="H69" s="40">
        <v>0.47</v>
      </c>
      <c r="I69" s="38" t="s">
        <v>464</v>
      </c>
      <c r="J69" s="38" t="s">
        <v>6</v>
      </c>
      <c r="K69" s="38" t="s">
        <v>674</v>
      </c>
      <c r="L69" s="39" t="s">
        <v>615</v>
      </c>
      <c r="M69" s="38" t="s">
        <v>732</v>
      </c>
      <c r="N69" s="38" t="s">
        <v>598</v>
      </c>
      <c r="O69" s="38" t="s">
        <v>599</v>
      </c>
      <c r="P69" s="38" t="s">
        <v>600</v>
      </c>
      <c r="Q69" s="38" t="s">
        <v>102</v>
      </c>
      <c r="R69" s="39" t="s">
        <v>9</v>
      </c>
      <c r="S69" s="38" t="s">
        <v>601</v>
      </c>
      <c r="T69" s="42" t="s">
        <v>71</v>
      </c>
      <c r="U69" s="42" t="s">
        <v>70</v>
      </c>
      <c r="V69" s="42" t="s">
        <v>70</v>
      </c>
      <c r="W69" s="39" t="s">
        <v>95</v>
      </c>
      <c r="X69" s="39" t="s">
        <v>39</v>
      </c>
      <c r="Y69" s="38" t="s">
        <v>105</v>
      </c>
      <c r="Z69" s="38" t="s">
        <v>105</v>
      </c>
      <c r="AA69" s="38" t="s">
        <v>103</v>
      </c>
      <c r="AB69" s="38" t="s">
        <v>104</v>
      </c>
      <c r="AC69" s="38" t="s">
        <v>599</v>
      </c>
      <c r="AD69" s="41" t="s">
        <v>141</v>
      </c>
      <c r="AE69" s="41" t="s">
        <v>190</v>
      </c>
      <c r="AF69" s="39">
        <v>1</v>
      </c>
      <c r="AG69" s="39">
        <v>0</v>
      </c>
      <c r="AH69" s="39">
        <v>1</v>
      </c>
      <c r="AI69" s="12">
        <f t="shared" si="0"/>
        <v>0</v>
      </c>
      <c r="AJ69" s="12">
        <f t="shared" si="1"/>
        <v>0</v>
      </c>
      <c r="AK69" s="41" t="s">
        <v>879</v>
      </c>
      <c r="AL69" s="35">
        <f>((AJ69/100)*(D69/2))/'Datos Informativos'!$D$4</f>
        <v>0</v>
      </c>
      <c r="AM69" s="39">
        <v>0</v>
      </c>
      <c r="AN69" s="39">
        <v>1</v>
      </c>
      <c r="AO69" s="12">
        <f t="shared" si="61"/>
        <v>0</v>
      </c>
      <c r="AP69" s="12">
        <f t="shared" si="62"/>
        <v>0</v>
      </c>
      <c r="AQ69" s="114" t="s">
        <v>879</v>
      </c>
      <c r="AR69" s="35">
        <f>IF(AG69=AF69,H69,((((AP69/100)*(D69/2))/'Datos Informativos'!$D$4)))</f>
        <v>0</v>
      </c>
      <c r="AS69" s="39">
        <v>0</v>
      </c>
      <c r="AT69" s="39">
        <v>1</v>
      </c>
      <c r="AU69" s="37">
        <f t="shared" si="57"/>
        <v>0</v>
      </c>
      <c r="AV69" s="37">
        <f t="shared" si="58"/>
        <v>0</v>
      </c>
      <c r="AW69" s="41"/>
      <c r="AX69" s="35">
        <f>IF(BN69=AF69,H69,((AV69/100)*(D69/2))/'Datos Informativos'!$D$4)</f>
        <v>0</v>
      </c>
      <c r="AY69" s="39">
        <v>0</v>
      </c>
      <c r="AZ69" s="39">
        <v>1</v>
      </c>
      <c r="BA69" s="37">
        <f t="shared" si="59"/>
        <v>0</v>
      </c>
      <c r="BB69" s="37">
        <f t="shared" si="60"/>
        <v>0</v>
      </c>
      <c r="BC69" s="41"/>
      <c r="BD69" s="35">
        <f>IF(BO69=AF69,H69,((BB69/100)*(D69/2))/'Datos Informativos'!$D$4)</f>
        <v>0</v>
      </c>
      <c r="BE69" s="41"/>
      <c r="BF69" s="41"/>
      <c r="BG69" s="75"/>
      <c r="BH69" s="75"/>
      <c r="BI69" s="75"/>
      <c r="BJ69" s="75"/>
      <c r="BK69" s="75"/>
      <c r="BL69" s="75"/>
      <c r="BM69" s="75">
        <f t="shared" si="7"/>
        <v>0</v>
      </c>
      <c r="BN69" s="28">
        <f t="shared" si="8"/>
        <v>0</v>
      </c>
      <c r="BO69" s="29">
        <f t="shared" si="9"/>
        <v>0</v>
      </c>
      <c r="BP69" s="30">
        <f t="shared" si="10"/>
        <v>0</v>
      </c>
    </row>
    <row r="70" spans="1:104" s="7" customFormat="1" ht="193.5" customHeight="1" x14ac:dyDescent="0.25">
      <c r="A70" s="38" t="s">
        <v>0</v>
      </c>
      <c r="B70" s="38" t="s">
        <v>11</v>
      </c>
      <c r="C70" s="38" t="s">
        <v>431</v>
      </c>
      <c r="D70" s="39">
        <v>30</v>
      </c>
      <c r="E70" s="38" t="s">
        <v>2</v>
      </c>
      <c r="F70" s="38" t="s">
        <v>588</v>
      </c>
      <c r="G70" s="40">
        <v>0.47</v>
      </c>
      <c r="H70" s="40">
        <v>0.47</v>
      </c>
      <c r="I70" s="38" t="s">
        <v>544</v>
      </c>
      <c r="J70" s="38" t="s">
        <v>6</v>
      </c>
      <c r="K70" s="38" t="s">
        <v>735</v>
      </c>
      <c r="L70" s="39" t="s">
        <v>615</v>
      </c>
      <c r="M70" s="38" t="s">
        <v>92</v>
      </c>
      <c r="N70" s="38" t="s">
        <v>546</v>
      </c>
      <c r="O70" s="38" t="s">
        <v>545</v>
      </c>
      <c r="P70" s="38" t="s">
        <v>547</v>
      </c>
      <c r="Q70" s="38" t="s">
        <v>42</v>
      </c>
      <c r="R70" s="39" t="s">
        <v>9</v>
      </c>
      <c r="S70" s="38" t="s">
        <v>548</v>
      </c>
      <c r="T70" s="42" t="s">
        <v>992</v>
      </c>
      <c r="U70" s="42" t="s">
        <v>780</v>
      </c>
      <c r="V70" s="42" t="s">
        <v>991</v>
      </c>
      <c r="W70" s="39" t="s">
        <v>95</v>
      </c>
      <c r="X70" s="39" t="s">
        <v>12</v>
      </c>
      <c r="Y70" s="38" t="s">
        <v>436</v>
      </c>
      <c r="Z70" s="38" t="s">
        <v>437</v>
      </c>
      <c r="AA70" s="38" t="s">
        <v>33</v>
      </c>
      <c r="AB70" s="38" t="s">
        <v>92</v>
      </c>
      <c r="AC70" s="38" t="s">
        <v>545</v>
      </c>
      <c r="AD70" s="41" t="s">
        <v>141</v>
      </c>
      <c r="AE70" s="41" t="s">
        <v>190</v>
      </c>
      <c r="AF70" s="39">
        <v>46</v>
      </c>
      <c r="AG70" s="39">
        <v>35</v>
      </c>
      <c r="AH70" s="39">
        <v>46</v>
      </c>
      <c r="AI70" s="37">
        <f t="shared" si="0"/>
        <v>76.08695652173914</v>
      </c>
      <c r="AJ70" s="37">
        <f t="shared" si="1"/>
        <v>76.08695652173914</v>
      </c>
      <c r="AK70" s="41" t="s">
        <v>917</v>
      </c>
      <c r="AL70" s="35">
        <f>((AJ70/100)*(D70/2))/'Datos Informativos'!$D$4</f>
        <v>0.35665760869565222</v>
      </c>
      <c r="AM70" s="39">
        <v>36</v>
      </c>
      <c r="AN70" s="39">
        <v>46</v>
      </c>
      <c r="AO70" s="37">
        <f t="shared" si="61"/>
        <v>78.260869565217391</v>
      </c>
      <c r="AP70" s="37">
        <f t="shared" si="62"/>
        <v>78.260869565217391</v>
      </c>
      <c r="AQ70" s="135" t="s">
        <v>995</v>
      </c>
      <c r="AR70" s="35">
        <f>IF(AG70=AF70,H70,((((AP70/100)*(D70/2))/'Datos Informativos'!$D$4)))</f>
        <v>0.36684782608695654</v>
      </c>
      <c r="AS70" s="39">
        <v>0</v>
      </c>
      <c r="AT70" s="39">
        <v>46</v>
      </c>
      <c r="AU70" s="37">
        <f t="shared" si="57"/>
        <v>0</v>
      </c>
      <c r="AV70" s="37">
        <f t="shared" si="58"/>
        <v>0</v>
      </c>
      <c r="AW70" s="69"/>
      <c r="AX70" s="35">
        <f>IF(BN70=AF70,H70,((AV70/100)*(D70/2))/'Datos Informativos'!$D$4)</f>
        <v>0</v>
      </c>
      <c r="AY70" s="39">
        <v>0</v>
      </c>
      <c r="AZ70" s="39">
        <v>46</v>
      </c>
      <c r="BA70" s="37">
        <f t="shared" si="59"/>
        <v>0</v>
      </c>
      <c r="BB70" s="37">
        <f t="shared" si="60"/>
        <v>0</v>
      </c>
      <c r="BC70" s="69"/>
      <c r="BD70" s="35">
        <f>IF(BO70=AF70,H70,((BB70/100)*(D70/2))/'Datos Informativos'!$D$4)</f>
        <v>0</v>
      </c>
      <c r="BE70" s="41"/>
      <c r="BF70" s="41"/>
      <c r="BG70" s="75"/>
      <c r="BH70" s="75"/>
      <c r="BI70" s="75"/>
      <c r="BJ70" s="75"/>
      <c r="BK70" s="75"/>
      <c r="BL70" s="75"/>
      <c r="BM70" s="75">
        <f t="shared" si="7"/>
        <v>35</v>
      </c>
      <c r="BN70" s="28">
        <f t="shared" si="8"/>
        <v>36</v>
      </c>
      <c r="BO70" s="29">
        <f t="shared" si="9"/>
        <v>0</v>
      </c>
      <c r="BP70" s="30">
        <f t="shared" si="10"/>
        <v>0</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431</v>
      </c>
      <c r="D71" s="39">
        <v>30</v>
      </c>
      <c r="E71" s="38" t="s">
        <v>2</v>
      </c>
      <c r="F71" s="38" t="s">
        <v>588</v>
      </c>
      <c r="G71" s="40">
        <v>0.47</v>
      </c>
      <c r="H71" s="40">
        <v>0.47</v>
      </c>
      <c r="I71" s="38" t="s">
        <v>544</v>
      </c>
      <c r="J71" s="38" t="s">
        <v>6</v>
      </c>
      <c r="K71" s="38" t="s">
        <v>736</v>
      </c>
      <c r="L71" s="39" t="s">
        <v>615</v>
      </c>
      <c r="M71" s="38" t="s">
        <v>92</v>
      </c>
      <c r="N71" s="38" t="s">
        <v>560</v>
      </c>
      <c r="O71" s="38" t="s">
        <v>549</v>
      </c>
      <c r="P71" s="38" t="s">
        <v>675</v>
      </c>
      <c r="Q71" s="38" t="s">
        <v>43</v>
      </c>
      <c r="R71" s="39" t="s">
        <v>8</v>
      </c>
      <c r="S71" s="38" t="s">
        <v>550</v>
      </c>
      <c r="T71" s="42" t="s">
        <v>999</v>
      </c>
      <c r="U71" s="42" t="s">
        <v>782</v>
      </c>
      <c r="V71" s="42" t="s">
        <v>998</v>
      </c>
      <c r="W71" s="39" t="s">
        <v>95</v>
      </c>
      <c r="X71" s="39" t="s">
        <v>12</v>
      </c>
      <c r="Y71" s="38" t="s">
        <v>436</v>
      </c>
      <c r="Z71" s="38" t="s">
        <v>437</v>
      </c>
      <c r="AA71" s="38" t="s">
        <v>33</v>
      </c>
      <c r="AB71" s="38" t="s">
        <v>92</v>
      </c>
      <c r="AC71" s="38" t="s">
        <v>549</v>
      </c>
      <c r="AD71" s="41" t="s">
        <v>141</v>
      </c>
      <c r="AE71" s="41" t="s">
        <v>190</v>
      </c>
      <c r="AF71" s="39">
        <v>35</v>
      </c>
      <c r="AG71" s="39">
        <v>0</v>
      </c>
      <c r="AH71" s="39">
        <v>35</v>
      </c>
      <c r="AI71" s="26">
        <f t="shared" si="0"/>
        <v>0</v>
      </c>
      <c r="AJ71" s="26">
        <f t="shared" si="1"/>
        <v>0</v>
      </c>
      <c r="AK71" s="41" t="s">
        <v>918</v>
      </c>
      <c r="AL71" s="35">
        <f>((AJ71/100)*(D71/2))/'Datos Informativos'!$D$4</f>
        <v>0</v>
      </c>
      <c r="AM71" s="39">
        <v>35</v>
      </c>
      <c r="AN71" s="39">
        <v>35</v>
      </c>
      <c r="AO71" s="37">
        <f t="shared" si="61"/>
        <v>100</v>
      </c>
      <c r="AP71" s="37">
        <f t="shared" si="62"/>
        <v>100</v>
      </c>
      <c r="AQ71" s="128" t="s">
        <v>996</v>
      </c>
      <c r="AR71" s="35">
        <f>IF(AG71=AF71,H71,((((AP71/100)*(D71/2))/'Datos Informativos'!$D$4)))</f>
        <v>0.46875</v>
      </c>
      <c r="AS71" s="39">
        <v>0</v>
      </c>
      <c r="AT71" s="39">
        <v>35</v>
      </c>
      <c r="AU71" s="37">
        <f t="shared" si="57"/>
        <v>100</v>
      </c>
      <c r="AV71" s="37">
        <f t="shared" si="58"/>
        <v>100</v>
      </c>
      <c r="AW71" s="41"/>
      <c r="AX71" s="35">
        <f>IF(BN71=AF71,H71,((AV71/100)*(D71/2))/'Datos Informativos'!$D$4)</f>
        <v>0.47</v>
      </c>
      <c r="AY71" s="39">
        <v>0</v>
      </c>
      <c r="AZ71" s="39">
        <v>35</v>
      </c>
      <c r="BA71" s="37">
        <f t="shared" si="59"/>
        <v>100</v>
      </c>
      <c r="BB71" s="37">
        <f t="shared" si="60"/>
        <v>100</v>
      </c>
      <c r="BC71" s="41"/>
      <c r="BD71" s="35">
        <f>IF(BO71=AF71,H71,((BB71/100)*(D71/2))/'Datos Informativos'!$D$4)</f>
        <v>0.47</v>
      </c>
      <c r="BE71" s="41"/>
      <c r="BF71" s="41"/>
      <c r="BG71" s="75"/>
      <c r="BH71" s="75"/>
      <c r="BI71" s="75"/>
      <c r="BJ71" s="75"/>
      <c r="BK71" s="75"/>
      <c r="BL71" s="75"/>
      <c r="BM71" s="75">
        <f t="shared" si="7"/>
        <v>0</v>
      </c>
      <c r="BN71" s="28">
        <f t="shared" si="8"/>
        <v>35</v>
      </c>
      <c r="BO71" s="29">
        <f t="shared" si="9"/>
        <v>35</v>
      </c>
      <c r="BP71" s="30">
        <f t="shared" si="10"/>
        <v>35</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431</v>
      </c>
      <c r="D72" s="39">
        <v>30</v>
      </c>
      <c r="E72" s="38" t="s">
        <v>2</v>
      </c>
      <c r="F72" s="38" t="s">
        <v>588</v>
      </c>
      <c r="G72" s="40">
        <v>0.47</v>
      </c>
      <c r="H72" s="40">
        <v>0.47</v>
      </c>
      <c r="I72" s="38" t="s">
        <v>544</v>
      </c>
      <c r="J72" s="38" t="s">
        <v>6</v>
      </c>
      <c r="K72" s="38" t="s">
        <v>737</v>
      </c>
      <c r="L72" s="39" t="s">
        <v>615</v>
      </c>
      <c r="M72" s="38" t="s">
        <v>92</v>
      </c>
      <c r="N72" s="38" t="s">
        <v>557</v>
      </c>
      <c r="O72" s="38" t="s">
        <v>551</v>
      </c>
      <c r="P72" s="38" t="s">
        <v>78</v>
      </c>
      <c r="Q72" s="38" t="s">
        <v>554</v>
      </c>
      <c r="R72" s="39" t="s">
        <v>9</v>
      </c>
      <c r="S72" s="38" t="s">
        <v>552</v>
      </c>
      <c r="T72" s="42" t="s">
        <v>1001</v>
      </c>
      <c r="U72" s="42" t="s">
        <v>781</v>
      </c>
      <c r="V72" s="42" t="s">
        <v>1000</v>
      </c>
      <c r="W72" s="39" t="s">
        <v>95</v>
      </c>
      <c r="X72" s="39" t="s">
        <v>12</v>
      </c>
      <c r="Y72" s="38" t="s">
        <v>96</v>
      </c>
      <c r="Z72" s="38" t="s">
        <v>96</v>
      </c>
      <c r="AA72" s="38" t="s">
        <v>93</v>
      </c>
      <c r="AB72" s="38" t="s">
        <v>92</v>
      </c>
      <c r="AC72" s="38" t="s">
        <v>551</v>
      </c>
      <c r="AD72" s="41" t="s">
        <v>190</v>
      </c>
      <c r="AE72" s="41" t="s">
        <v>199</v>
      </c>
      <c r="AF72" s="39">
        <v>104</v>
      </c>
      <c r="AG72" s="39">
        <v>0</v>
      </c>
      <c r="AH72" s="39">
        <v>104</v>
      </c>
      <c r="AI72" s="37">
        <f t="shared" si="0"/>
        <v>0</v>
      </c>
      <c r="AJ72" s="37">
        <f t="shared" si="1"/>
        <v>0</v>
      </c>
      <c r="AK72" s="41" t="s">
        <v>919</v>
      </c>
      <c r="AL72" s="35">
        <f>((AJ72/100)*(D72/2))/'Datos Informativos'!$D$4</f>
        <v>0</v>
      </c>
      <c r="AM72" s="39">
        <v>0</v>
      </c>
      <c r="AN72" s="39">
        <v>104</v>
      </c>
      <c r="AO72" s="37">
        <f t="shared" si="61"/>
        <v>0</v>
      </c>
      <c r="AP72" s="37">
        <f t="shared" si="62"/>
        <v>0</v>
      </c>
      <c r="AQ72" s="134" t="s">
        <v>990</v>
      </c>
      <c r="AR72" s="35">
        <f>IF(AG72=AF72,H72,((((AP72/100)*(D72/2))/'Datos Informativos'!$D$4)))</f>
        <v>0</v>
      </c>
      <c r="AS72" s="39">
        <v>0</v>
      </c>
      <c r="AT72" s="39">
        <v>104</v>
      </c>
      <c r="AU72" s="37">
        <f t="shared" si="57"/>
        <v>0</v>
      </c>
      <c r="AV72" s="37">
        <f t="shared" si="58"/>
        <v>0</v>
      </c>
      <c r="AW72" s="69"/>
      <c r="AX72" s="35">
        <f>IF(BN72=AF72,H72,((AV72/100)*(D72/2))/'Datos Informativos'!$D$4)</f>
        <v>0</v>
      </c>
      <c r="AY72" s="39">
        <v>0</v>
      </c>
      <c r="AZ72" s="39">
        <v>104</v>
      </c>
      <c r="BA72" s="37">
        <f t="shared" si="59"/>
        <v>0</v>
      </c>
      <c r="BB72" s="37">
        <f t="shared" si="60"/>
        <v>0</v>
      </c>
      <c r="BC72" s="41"/>
      <c r="BD72" s="35">
        <f>IF(BO72=AF72,H72,((BB72/100)*(D72/2))/'Datos Informativos'!$D$4)</f>
        <v>0</v>
      </c>
      <c r="BE72" s="41"/>
      <c r="BF72" s="41"/>
      <c r="BG72" s="75"/>
      <c r="BH72" s="75"/>
      <c r="BI72" s="75"/>
      <c r="BJ72" s="75"/>
      <c r="BK72" s="75"/>
      <c r="BL72" s="75"/>
      <c r="BM72" s="75">
        <f t="shared" si="7"/>
        <v>0</v>
      </c>
      <c r="BN72" s="28">
        <f t="shared" si="8"/>
        <v>0</v>
      </c>
      <c r="BO72" s="29">
        <f t="shared" si="9"/>
        <v>0</v>
      </c>
      <c r="BP72" s="30">
        <f t="shared" si="10"/>
        <v>0</v>
      </c>
    </row>
    <row r="73" spans="1:104" ht="188.25" customHeight="1" x14ac:dyDescent="0.25">
      <c r="A73" s="38" t="s">
        <v>0</v>
      </c>
      <c r="B73" s="38" t="s">
        <v>11</v>
      </c>
      <c r="C73" s="38" t="s">
        <v>431</v>
      </c>
      <c r="D73" s="39">
        <v>30</v>
      </c>
      <c r="E73" s="38" t="s">
        <v>2</v>
      </c>
      <c r="F73" s="38" t="s">
        <v>588</v>
      </c>
      <c r="G73" s="40">
        <v>0.47</v>
      </c>
      <c r="H73" s="40">
        <v>0.47</v>
      </c>
      <c r="I73" s="38" t="s">
        <v>544</v>
      </c>
      <c r="J73" s="38" t="s">
        <v>6</v>
      </c>
      <c r="K73" s="38" t="s">
        <v>738</v>
      </c>
      <c r="L73" s="39" t="s">
        <v>615</v>
      </c>
      <c r="M73" s="38" t="s">
        <v>92</v>
      </c>
      <c r="N73" s="38" t="s">
        <v>558</v>
      </c>
      <c r="O73" s="38" t="s">
        <v>553</v>
      </c>
      <c r="P73" s="49" t="s">
        <v>79</v>
      </c>
      <c r="Q73" s="38" t="s">
        <v>555</v>
      </c>
      <c r="R73" s="39" t="s">
        <v>9</v>
      </c>
      <c r="S73" s="38" t="s">
        <v>561</v>
      </c>
      <c r="T73" s="42" t="s">
        <v>1001</v>
      </c>
      <c r="U73" s="42" t="s">
        <v>783</v>
      </c>
      <c r="V73" s="42" t="s">
        <v>1000</v>
      </c>
      <c r="W73" s="39" t="s">
        <v>95</v>
      </c>
      <c r="X73" s="39" t="s">
        <v>12</v>
      </c>
      <c r="Y73" s="38" t="s">
        <v>96</v>
      </c>
      <c r="Z73" s="38" t="s">
        <v>96</v>
      </c>
      <c r="AA73" s="38" t="s">
        <v>93</v>
      </c>
      <c r="AB73" s="38" t="s">
        <v>92</v>
      </c>
      <c r="AC73" s="38" t="s">
        <v>553</v>
      </c>
      <c r="AD73" s="41" t="s">
        <v>190</v>
      </c>
      <c r="AE73" s="41" t="s">
        <v>199</v>
      </c>
      <c r="AF73" s="39">
        <v>104</v>
      </c>
      <c r="AG73" s="39">
        <v>0</v>
      </c>
      <c r="AH73" s="39">
        <v>68</v>
      </c>
      <c r="AI73" s="37">
        <f t="shared" si="0"/>
        <v>0</v>
      </c>
      <c r="AJ73" s="37">
        <f t="shared" si="1"/>
        <v>0</v>
      </c>
      <c r="AK73" s="41" t="s">
        <v>920</v>
      </c>
      <c r="AL73" s="35">
        <f>((AJ73/100)*(D73/2))/'Datos Informativos'!$D$4</f>
        <v>0</v>
      </c>
      <c r="AM73" s="39">
        <v>0</v>
      </c>
      <c r="AN73" s="39">
        <v>104</v>
      </c>
      <c r="AO73" s="37">
        <f t="shared" si="61"/>
        <v>0</v>
      </c>
      <c r="AP73" s="37">
        <f t="shared" si="62"/>
        <v>0</v>
      </c>
      <c r="AQ73" s="129" t="s">
        <v>997</v>
      </c>
      <c r="AR73" s="35">
        <f>IF(AG73=AF73,H73,((((AP73/100)*(D73/2))/'Datos Informativos'!$D$4)))</f>
        <v>0</v>
      </c>
      <c r="AS73" s="39">
        <v>0</v>
      </c>
      <c r="AT73" s="39">
        <v>104</v>
      </c>
      <c r="AU73" s="37">
        <f t="shared" si="57"/>
        <v>0</v>
      </c>
      <c r="AV73" s="37">
        <f t="shared" si="58"/>
        <v>0</v>
      </c>
      <c r="AW73" s="41"/>
      <c r="AX73" s="35">
        <f>IF(BN73=AF73,H73,((AV73/100)*(D73/2))/'Datos Informativos'!$D$4)</f>
        <v>0</v>
      </c>
      <c r="AY73" s="39">
        <v>0</v>
      </c>
      <c r="AZ73" s="39">
        <v>104</v>
      </c>
      <c r="BA73" s="37">
        <f t="shared" si="59"/>
        <v>0</v>
      </c>
      <c r="BB73" s="37">
        <f t="shared" si="60"/>
        <v>0</v>
      </c>
      <c r="BC73" s="41"/>
      <c r="BD73" s="35">
        <f>IF(BO73=AF73,H73,((BB73/100)*(D73/2))/'Datos Informativos'!$D$4)</f>
        <v>0</v>
      </c>
      <c r="BE73" s="41"/>
      <c r="BF73" s="41"/>
      <c r="BG73" s="75"/>
      <c r="BH73" s="75"/>
      <c r="BI73" s="75"/>
      <c r="BJ73" s="75"/>
      <c r="BK73" s="75"/>
      <c r="BL73" s="75"/>
      <c r="BM73" s="75">
        <f t="shared" si="7"/>
        <v>0</v>
      </c>
      <c r="BN73" s="28">
        <f t="shared" si="8"/>
        <v>0</v>
      </c>
      <c r="BO73" s="29">
        <f t="shared" si="9"/>
        <v>0</v>
      </c>
      <c r="BP73" s="30">
        <f t="shared" si="10"/>
        <v>0</v>
      </c>
    </row>
    <row r="74" spans="1:104" ht="205.5" customHeight="1" x14ac:dyDescent="0.25">
      <c r="A74" s="38" t="s">
        <v>0</v>
      </c>
      <c r="B74" s="38" t="s">
        <v>11</v>
      </c>
      <c r="C74" s="38" t="s">
        <v>431</v>
      </c>
      <c r="D74" s="39">
        <v>30</v>
      </c>
      <c r="E74" s="38" t="s">
        <v>2</v>
      </c>
      <c r="F74" s="38" t="s">
        <v>588</v>
      </c>
      <c r="G74" s="40">
        <v>0.47</v>
      </c>
      <c r="H74" s="40">
        <v>0.47</v>
      </c>
      <c r="I74" s="38" t="s">
        <v>544</v>
      </c>
      <c r="J74" s="38" t="s">
        <v>6</v>
      </c>
      <c r="K74" s="38" t="s">
        <v>739</v>
      </c>
      <c r="L74" s="39" t="s">
        <v>615</v>
      </c>
      <c r="M74" s="38" t="s">
        <v>92</v>
      </c>
      <c r="N74" s="38" t="s">
        <v>559</v>
      </c>
      <c r="O74" s="38" t="s">
        <v>556</v>
      </c>
      <c r="P74" s="49" t="s">
        <v>77</v>
      </c>
      <c r="Q74" s="38" t="s">
        <v>565</v>
      </c>
      <c r="R74" s="39" t="s">
        <v>9</v>
      </c>
      <c r="S74" s="38" t="s">
        <v>562</v>
      </c>
      <c r="T74" s="42" t="s">
        <v>1003</v>
      </c>
      <c r="U74" s="42" t="s">
        <v>1004</v>
      </c>
      <c r="V74" s="42" t="s">
        <v>1002</v>
      </c>
      <c r="W74" s="39" t="s">
        <v>623</v>
      </c>
      <c r="X74" s="39" t="s">
        <v>12</v>
      </c>
      <c r="Y74" s="38" t="s">
        <v>96</v>
      </c>
      <c r="Z74" s="38" t="s">
        <v>96</v>
      </c>
      <c r="AA74" s="38" t="s">
        <v>93</v>
      </c>
      <c r="AB74" s="38" t="s">
        <v>92</v>
      </c>
      <c r="AC74" s="38" t="s">
        <v>556</v>
      </c>
      <c r="AD74" s="41" t="s">
        <v>190</v>
      </c>
      <c r="AE74" s="41" t="s">
        <v>199</v>
      </c>
      <c r="AF74" s="55">
        <v>27516981626</v>
      </c>
      <c r="AG74" s="55">
        <v>0</v>
      </c>
      <c r="AH74" s="55">
        <v>21915429677</v>
      </c>
      <c r="AI74" s="37">
        <f t="shared" si="0"/>
        <v>0</v>
      </c>
      <c r="AJ74" s="37">
        <f t="shared" si="1"/>
        <v>0</v>
      </c>
      <c r="AK74" s="41" t="s">
        <v>921</v>
      </c>
      <c r="AL74" s="35">
        <f>((AJ74/100)*(D74/2))/'Datos Informativos'!$D$4</f>
        <v>0</v>
      </c>
      <c r="AM74" s="55">
        <v>0</v>
      </c>
      <c r="AN74" s="55">
        <v>27516981626</v>
      </c>
      <c r="AO74" s="37">
        <f t="shared" si="61"/>
        <v>0</v>
      </c>
      <c r="AP74" s="37">
        <f t="shared" si="62"/>
        <v>0</v>
      </c>
      <c r="AQ74" s="130" t="s">
        <v>921</v>
      </c>
      <c r="AR74" s="35">
        <f>IF(AG74=AF74,H74,((((AP74/100)*(D74/2))/'Datos Informativos'!$D$4)))</f>
        <v>0</v>
      </c>
      <c r="AS74" s="55">
        <v>0</v>
      </c>
      <c r="AT74" s="55">
        <v>21915429677</v>
      </c>
      <c r="AU74" s="37">
        <f t="shared" si="57"/>
        <v>0</v>
      </c>
      <c r="AV74" s="37">
        <f t="shared" si="58"/>
        <v>0</v>
      </c>
      <c r="AW74" s="41"/>
      <c r="AX74" s="35">
        <f>IF(BN74=AF74,H74,((AV74/100)*(D74/2))/'Datos Informativos'!$D$4)</f>
        <v>0</v>
      </c>
      <c r="AY74" s="55">
        <v>0</v>
      </c>
      <c r="AZ74" s="55">
        <v>21915429677</v>
      </c>
      <c r="BA74" s="37">
        <f t="shared" si="59"/>
        <v>0</v>
      </c>
      <c r="BB74" s="37">
        <f t="shared" si="60"/>
        <v>0</v>
      </c>
      <c r="BC74" s="41"/>
      <c r="BD74" s="35">
        <f>IF(BO74=AF74,H74,((BB74/100)*(D74/2))/'Datos Informativos'!$D$4)</f>
        <v>0</v>
      </c>
      <c r="BE74" s="41"/>
      <c r="BF74" s="41"/>
      <c r="BG74" s="75"/>
      <c r="BH74" s="75"/>
      <c r="BI74" s="75"/>
      <c r="BJ74" s="75"/>
      <c r="BK74" s="75"/>
      <c r="BL74" s="75"/>
      <c r="BM74" s="75">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431</v>
      </c>
      <c r="D75" s="39">
        <v>30</v>
      </c>
      <c r="E75" s="38" t="s">
        <v>2</v>
      </c>
      <c r="F75" s="38" t="s">
        <v>588</v>
      </c>
      <c r="G75" s="40">
        <v>0.47</v>
      </c>
      <c r="H75" s="40">
        <v>0.47</v>
      </c>
      <c r="I75" s="38" t="s">
        <v>544</v>
      </c>
      <c r="J75" s="38" t="s">
        <v>6</v>
      </c>
      <c r="K75" s="38" t="s">
        <v>741</v>
      </c>
      <c r="L75" s="39" t="s">
        <v>615</v>
      </c>
      <c r="M75" s="38" t="s">
        <v>92</v>
      </c>
      <c r="N75" s="38" t="s">
        <v>564</v>
      </c>
      <c r="O75" s="38" t="s">
        <v>563</v>
      </c>
      <c r="P75" s="49" t="s">
        <v>80</v>
      </c>
      <c r="Q75" s="38" t="s">
        <v>566</v>
      </c>
      <c r="R75" s="39" t="s">
        <v>9</v>
      </c>
      <c r="S75" s="38" t="s">
        <v>567</v>
      </c>
      <c r="T75" s="42" t="s">
        <v>1003</v>
      </c>
      <c r="U75" s="42" t="s">
        <v>1004</v>
      </c>
      <c r="V75" s="42" t="s">
        <v>1002</v>
      </c>
      <c r="W75" s="39" t="s">
        <v>623</v>
      </c>
      <c r="X75" s="39" t="s">
        <v>12</v>
      </c>
      <c r="Y75" s="38" t="s">
        <v>96</v>
      </c>
      <c r="Z75" s="38" t="s">
        <v>96</v>
      </c>
      <c r="AA75" s="38" t="s">
        <v>93</v>
      </c>
      <c r="AB75" s="38" t="s">
        <v>92</v>
      </c>
      <c r="AC75" s="38" t="s">
        <v>563</v>
      </c>
      <c r="AD75" s="41" t="s">
        <v>190</v>
      </c>
      <c r="AE75" s="41" t="s">
        <v>199</v>
      </c>
      <c r="AF75" s="55">
        <v>27516981626</v>
      </c>
      <c r="AG75" s="55">
        <v>0</v>
      </c>
      <c r="AH75" s="55">
        <v>21915429677</v>
      </c>
      <c r="AI75" s="37">
        <f t="shared" si="0"/>
        <v>0</v>
      </c>
      <c r="AJ75" s="37">
        <f t="shared" si="1"/>
        <v>0</v>
      </c>
      <c r="AK75" s="41" t="s">
        <v>922</v>
      </c>
      <c r="AL75" s="35">
        <f>((AJ75/100)*(D75/2))/'Datos Informativos'!$D$4</f>
        <v>0</v>
      </c>
      <c r="AM75" s="55">
        <v>0</v>
      </c>
      <c r="AN75" s="55">
        <v>27516981626</v>
      </c>
      <c r="AO75" s="37">
        <f t="shared" si="61"/>
        <v>0</v>
      </c>
      <c r="AP75" s="37">
        <f t="shared" si="62"/>
        <v>0</v>
      </c>
      <c r="AQ75" s="131" t="s">
        <v>922</v>
      </c>
      <c r="AR75" s="35">
        <f>IF(AG75=AF75,H75,((((AP75/100)*(D75/2))/'Datos Informativos'!$D$4)))</f>
        <v>0</v>
      </c>
      <c r="AS75" s="55">
        <v>0</v>
      </c>
      <c r="AT75" s="55">
        <v>27516981626</v>
      </c>
      <c r="AU75" s="37">
        <f t="shared" si="57"/>
        <v>0</v>
      </c>
      <c r="AV75" s="37">
        <f t="shared" si="58"/>
        <v>0</v>
      </c>
      <c r="AW75" s="41"/>
      <c r="AX75" s="35">
        <f>IF(BN75=AF75,H75,((AV75/100)*(D75/2))/'Datos Informativos'!$D$4)</f>
        <v>0</v>
      </c>
      <c r="AY75" s="55">
        <v>0</v>
      </c>
      <c r="AZ75" s="55">
        <v>27516981626</v>
      </c>
      <c r="BA75" s="37">
        <f t="shared" si="59"/>
        <v>0</v>
      </c>
      <c r="BB75" s="37">
        <f t="shared" si="60"/>
        <v>0</v>
      </c>
      <c r="BC75" s="41"/>
      <c r="BD75" s="35">
        <f>IF(BO75=AF75,H75,((BB75/100)*(D75/2))/'Datos Informativos'!$D$4)</f>
        <v>0</v>
      </c>
      <c r="BE75" s="41"/>
      <c r="BF75" s="41"/>
      <c r="BG75" s="75"/>
      <c r="BH75" s="75"/>
      <c r="BI75" s="75"/>
      <c r="BJ75" s="75"/>
      <c r="BK75" s="75"/>
      <c r="BL75" s="75"/>
      <c r="BM75" s="75">
        <f t="shared" si="67"/>
        <v>0</v>
      </c>
      <c r="BN75" s="28">
        <f t="shared" si="68"/>
        <v>0</v>
      </c>
      <c r="BO75" s="29">
        <f t="shared" si="69"/>
        <v>0</v>
      </c>
      <c r="BP75" s="30">
        <f t="shared" si="70"/>
        <v>0</v>
      </c>
    </row>
    <row r="76" spans="1:104" ht="229.5" customHeight="1" x14ac:dyDescent="0.25">
      <c r="A76" s="38" t="s">
        <v>0</v>
      </c>
      <c r="B76" s="38" t="s">
        <v>11</v>
      </c>
      <c r="C76" s="38" t="s">
        <v>431</v>
      </c>
      <c r="D76" s="39">
        <v>30</v>
      </c>
      <c r="E76" s="38" t="s">
        <v>2</v>
      </c>
      <c r="F76" s="38" t="s">
        <v>588</v>
      </c>
      <c r="G76" s="40">
        <v>0.47</v>
      </c>
      <c r="H76" s="40">
        <v>0.47</v>
      </c>
      <c r="I76" s="38" t="s">
        <v>544</v>
      </c>
      <c r="J76" s="38" t="s">
        <v>6</v>
      </c>
      <c r="K76" s="38" t="s">
        <v>740</v>
      </c>
      <c r="L76" s="39" t="s">
        <v>615</v>
      </c>
      <c r="M76" s="38" t="s">
        <v>92</v>
      </c>
      <c r="N76" s="38" t="s">
        <v>571</v>
      </c>
      <c r="O76" s="38" t="s">
        <v>568</v>
      </c>
      <c r="P76" s="49" t="s">
        <v>81</v>
      </c>
      <c r="Q76" s="38" t="s">
        <v>569</v>
      </c>
      <c r="R76" s="39" t="s">
        <v>9</v>
      </c>
      <c r="S76" s="38" t="s">
        <v>570</v>
      </c>
      <c r="T76" s="42" t="s">
        <v>1001</v>
      </c>
      <c r="U76" s="42" t="s">
        <v>784</v>
      </c>
      <c r="V76" s="42" t="s">
        <v>1005</v>
      </c>
      <c r="W76" s="39" t="s">
        <v>95</v>
      </c>
      <c r="X76" s="39" t="s">
        <v>12</v>
      </c>
      <c r="Y76" s="38" t="s">
        <v>96</v>
      </c>
      <c r="Z76" s="38" t="s">
        <v>96</v>
      </c>
      <c r="AA76" s="38" t="s">
        <v>93</v>
      </c>
      <c r="AB76" s="38" t="s">
        <v>92</v>
      </c>
      <c r="AC76" s="38" t="s">
        <v>568</v>
      </c>
      <c r="AD76" s="41" t="s">
        <v>190</v>
      </c>
      <c r="AE76" s="41" t="s">
        <v>199</v>
      </c>
      <c r="AF76" s="39">
        <v>104</v>
      </c>
      <c r="AG76" s="39">
        <v>0</v>
      </c>
      <c r="AH76" s="39">
        <v>68</v>
      </c>
      <c r="AI76" s="37">
        <f t="shared" si="0"/>
        <v>0</v>
      </c>
      <c r="AJ76" s="37">
        <f t="shared" si="1"/>
        <v>0</v>
      </c>
      <c r="AK76" s="41" t="s">
        <v>923</v>
      </c>
      <c r="AL76" s="35">
        <f>((AJ76/100)*(D76/2))/'Datos Informativos'!$D$4</f>
        <v>0</v>
      </c>
      <c r="AM76" s="39">
        <v>0</v>
      </c>
      <c r="AN76" s="39">
        <v>104</v>
      </c>
      <c r="AO76" s="37">
        <f t="shared" si="61"/>
        <v>0</v>
      </c>
      <c r="AP76" s="37">
        <f t="shared" si="62"/>
        <v>0</v>
      </c>
      <c r="AQ76" s="134" t="s">
        <v>982</v>
      </c>
      <c r="AR76" s="35">
        <f>IF(AG76=AF76,H76,((((AP76/100)*(D76/2))/'Datos Informativos'!$D$4)))</f>
        <v>0</v>
      </c>
      <c r="AS76" s="39">
        <v>0</v>
      </c>
      <c r="AT76" s="39">
        <v>104</v>
      </c>
      <c r="AU76" s="37">
        <f t="shared" si="57"/>
        <v>0</v>
      </c>
      <c r="AV76" s="37">
        <f t="shared" si="58"/>
        <v>0</v>
      </c>
      <c r="AW76" s="69"/>
      <c r="AX76" s="35">
        <f>IF(BN76=AF76,H76,((AV76/100)*(D76/2))/'Datos Informativos'!$D$4)</f>
        <v>0</v>
      </c>
      <c r="AY76" s="39">
        <v>0</v>
      </c>
      <c r="AZ76" s="39">
        <v>104</v>
      </c>
      <c r="BA76" s="37">
        <f t="shared" si="59"/>
        <v>0</v>
      </c>
      <c r="BB76" s="37">
        <f t="shared" si="60"/>
        <v>0</v>
      </c>
      <c r="BC76" s="41"/>
      <c r="BD76" s="35">
        <f>IF(BO76=AF76,H76,((BB76/100)*(D76/2))/'Datos Informativos'!$D$4)</f>
        <v>0</v>
      </c>
      <c r="BE76" s="41"/>
      <c r="BF76" s="41"/>
      <c r="BG76" s="75"/>
      <c r="BH76" s="75"/>
      <c r="BI76" s="75"/>
      <c r="BJ76" s="75"/>
      <c r="BK76" s="75"/>
      <c r="BL76" s="75"/>
      <c r="BM76" s="75">
        <f t="shared" si="67"/>
        <v>0</v>
      </c>
      <c r="BN76" s="28">
        <f t="shared" si="68"/>
        <v>0</v>
      </c>
      <c r="BO76" s="29">
        <f t="shared" si="69"/>
        <v>0</v>
      </c>
      <c r="BP76" s="30">
        <f t="shared" si="70"/>
        <v>0</v>
      </c>
    </row>
    <row r="77" spans="1:104" ht="226.5" customHeight="1" x14ac:dyDescent="0.25">
      <c r="A77" s="38" t="s">
        <v>0</v>
      </c>
      <c r="B77" s="38" t="s">
        <v>11</v>
      </c>
      <c r="C77" s="38" t="s">
        <v>431</v>
      </c>
      <c r="D77" s="39">
        <v>30</v>
      </c>
      <c r="E77" s="38" t="s">
        <v>2</v>
      </c>
      <c r="F77" s="38" t="s">
        <v>588</v>
      </c>
      <c r="G77" s="40">
        <v>0.47</v>
      </c>
      <c r="H77" s="40">
        <v>0.47</v>
      </c>
      <c r="I77" s="38" t="s">
        <v>544</v>
      </c>
      <c r="J77" s="38" t="s">
        <v>6</v>
      </c>
      <c r="K77" s="38" t="s">
        <v>742</v>
      </c>
      <c r="L77" s="39" t="s">
        <v>615</v>
      </c>
      <c r="M77" s="38" t="s">
        <v>92</v>
      </c>
      <c r="N77" s="38" t="s">
        <v>573</v>
      </c>
      <c r="O77" s="38" t="s">
        <v>572</v>
      </c>
      <c r="P77" s="49" t="s">
        <v>82</v>
      </c>
      <c r="Q77" s="38" t="s">
        <v>574</v>
      </c>
      <c r="R77" s="39" t="s">
        <v>9</v>
      </c>
      <c r="S77" s="38" t="s">
        <v>575</v>
      </c>
      <c r="T77" s="42" t="s">
        <v>1003</v>
      </c>
      <c r="U77" s="42" t="s">
        <v>1004</v>
      </c>
      <c r="V77" s="42" t="s">
        <v>1002</v>
      </c>
      <c r="W77" s="39" t="s">
        <v>623</v>
      </c>
      <c r="X77" s="39" t="s">
        <v>12</v>
      </c>
      <c r="Y77" s="38" t="s">
        <v>96</v>
      </c>
      <c r="Z77" s="38" t="s">
        <v>96</v>
      </c>
      <c r="AA77" s="38" t="s">
        <v>93</v>
      </c>
      <c r="AB77" s="38" t="s">
        <v>92</v>
      </c>
      <c r="AC77" s="38" t="s">
        <v>572</v>
      </c>
      <c r="AD77" s="41" t="s">
        <v>190</v>
      </c>
      <c r="AE77" s="41" t="s">
        <v>199</v>
      </c>
      <c r="AF77" s="55">
        <v>27516981626</v>
      </c>
      <c r="AG77" s="55">
        <v>0</v>
      </c>
      <c r="AH77" s="55">
        <v>21915429677</v>
      </c>
      <c r="AI77" s="37">
        <f t="shared" si="0"/>
        <v>0</v>
      </c>
      <c r="AJ77" s="37">
        <f t="shared" si="1"/>
        <v>0</v>
      </c>
      <c r="AK77" s="41" t="s">
        <v>924</v>
      </c>
      <c r="AL77" s="35">
        <f>((AJ77/100)*(D77/2))/'Datos Informativos'!$D$4</f>
        <v>0</v>
      </c>
      <c r="AM77" s="55">
        <v>0</v>
      </c>
      <c r="AN77" s="55">
        <v>27516981626</v>
      </c>
      <c r="AO77" s="37">
        <f t="shared" si="61"/>
        <v>0</v>
      </c>
      <c r="AP77" s="37">
        <f t="shared" si="62"/>
        <v>0</v>
      </c>
      <c r="AQ77" s="134" t="s">
        <v>983</v>
      </c>
      <c r="AR77" s="35">
        <f>IF(AG77=AF77,H77,((((AP77/100)*(D77/2))/'Datos Informativos'!$D$4)))</f>
        <v>0</v>
      </c>
      <c r="AS77" s="55">
        <v>0</v>
      </c>
      <c r="AT77" s="55">
        <v>27516981626</v>
      </c>
      <c r="AU77" s="37">
        <f t="shared" si="57"/>
        <v>0</v>
      </c>
      <c r="AV77" s="37">
        <f t="shared" si="58"/>
        <v>0</v>
      </c>
      <c r="AW77" s="69"/>
      <c r="AX77" s="35">
        <f>IF(BN77=AF77,H77,((AV77/100)*(D77/2))/'Datos Informativos'!$D$4)</f>
        <v>0</v>
      </c>
      <c r="AY77" s="55">
        <v>0</v>
      </c>
      <c r="AZ77" s="55">
        <v>27516981626</v>
      </c>
      <c r="BA77" s="37">
        <f t="shared" si="59"/>
        <v>0</v>
      </c>
      <c r="BB77" s="37">
        <f t="shared" si="60"/>
        <v>0</v>
      </c>
      <c r="BC77" s="41"/>
      <c r="BD77" s="35">
        <f>IF(BO77=AF77,H77,((BB77/100)*(D77/2))/'Datos Informativos'!$D$4)</f>
        <v>0</v>
      </c>
      <c r="BE77" s="41"/>
      <c r="BF77" s="41"/>
      <c r="BG77" s="75"/>
      <c r="BH77" s="75"/>
      <c r="BI77" s="75"/>
      <c r="BJ77" s="75"/>
      <c r="BK77" s="75"/>
      <c r="BL77" s="75"/>
      <c r="BM77" s="75">
        <f t="shared" si="67"/>
        <v>0</v>
      </c>
      <c r="BN77" s="28">
        <f t="shared" si="68"/>
        <v>0</v>
      </c>
      <c r="BO77" s="29">
        <f t="shared" si="69"/>
        <v>0</v>
      </c>
      <c r="BP77" s="30">
        <f t="shared" si="70"/>
        <v>0</v>
      </c>
    </row>
    <row r="78" spans="1:104" ht="219" customHeight="1" x14ac:dyDescent="0.25">
      <c r="A78" s="38" t="s">
        <v>0</v>
      </c>
      <c r="B78" s="38" t="s">
        <v>11</v>
      </c>
      <c r="C78" s="38" t="s">
        <v>431</v>
      </c>
      <c r="D78" s="39">
        <v>30</v>
      </c>
      <c r="E78" s="38" t="s">
        <v>2</v>
      </c>
      <c r="F78" s="38" t="s">
        <v>588</v>
      </c>
      <c r="G78" s="40">
        <v>0.47</v>
      </c>
      <c r="H78" s="40">
        <v>0.47</v>
      </c>
      <c r="I78" s="38" t="s">
        <v>544</v>
      </c>
      <c r="J78" s="38" t="s">
        <v>6</v>
      </c>
      <c r="K78" s="38" t="s">
        <v>743</v>
      </c>
      <c r="L78" s="39" t="s">
        <v>615</v>
      </c>
      <c r="M78" s="38" t="s">
        <v>92</v>
      </c>
      <c r="N78" s="38" t="s">
        <v>577</v>
      </c>
      <c r="O78" s="38" t="s">
        <v>676</v>
      </c>
      <c r="P78" s="49" t="s">
        <v>83</v>
      </c>
      <c r="Q78" s="38" t="s">
        <v>576</v>
      </c>
      <c r="R78" s="39" t="s">
        <v>9</v>
      </c>
      <c r="S78" s="38" t="s">
        <v>578</v>
      </c>
      <c r="T78" s="42" t="s">
        <v>1001</v>
      </c>
      <c r="U78" s="42" t="s">
        <v>1006</v>
      </c>
      <c r="V78" s="42" t="s">
        <v>1005</v>
      </c>
      <c r="W78" s="39" t="s">
        <v>95</v>
      </c>
      <c r="X78" s="39" t="s">
        <v>12</v>
      </c>
      <c r="Y78" s="38" t="s">
        <v>96</v>
      </c>
      <c r="Z78" s="38" t="s">
        <v>96</v>
      </c>
      <c r="AA78" s="38" t="s">
        <v>93</v>
      </c>
      <c r="AB78" s="38" t="s">
        <v>92</v>
      </c>
      <c r="AC78" s="38" t="s">
        <v>676</v>
      </c>
      <c r="AD78" s="41" t="s">
        <v>190</v>
      </c>
      <c r="AE78" s="41" t="s">
        <v>199</v>
      </c>
      <c r="AF78" s="57">
        <v>104</v>
      </c>
      <c r="AG78" s="39">
        <v>5</v>
      </c>
      <c r="AH78" s="57">
        <v>68</v>
      </c>
      <c r="AI78" s="37">
        <f t="shared" si="0"/>
        <v>7.3529411764705888</v>
      </c>
      <c r="AJ78" s="37">
        <f t="shared" si="1"/>
        <v>4.8076923076923084</v>
      </c>
      <c r="AK78" s="41" t="s">
        <v>925</v>
      </c>
      <c r="AL78" s="35">
        <f>((AJ78/100)*(D78/2))/'Datos Informativos'!$D$4</f>
        <v>2.2536057692307696E-2</v>
      </c>
      <c r="AM78" s="39">
        <v>5</v>
      </c>
      <c r="AN78" s="57">
        <v>104</v>
      </c>
      <c r="AO78" s="37">
        <f t="shared" si="61"/>
        <v>4.8076923076923084</v>
      </c>
      <c r="AP78" s="37">
        <f t="shared" si="62"/>
        <v>4.8076923076923084</v>
      </c>
      <c r="AQ78" s="132" t="s">
        <v>984</v>
      </c>
      <c r="AR78" s="35">
        <f>IF(AG78=AF78,H78,((((AP78/100)*(D78/2))/'Datos Informativos'!$D$4)))</f>
        <v>2.2536057692307696E-2</v>
      </c>
      <c r="AS78" s="39">
        <v>0</v>
      </c>
      <c r="AT78" s="57">
        <v>104</v>
      </c>
      <c r="AU78" s="37">
        <f t="shared" si="57"/>
        <v>0</v>
      </c>
      <c r="AV78" s="37">
        <f t="shared" si="58"/>
        <v>0</v>
      </c>
      <c r="AW78" s="41"/>
      <c r="AX78" s="35">
        <f>IF(BN78=AF78,H78,((AV78/100)*(D78/2))/'Datos Informativos'!$D$4)</f>
        <v>0</v>
      </c>
      <c r="AY78" s="39">
        <v>0</v>
      </c>
      <c r="AZ78" s="57">
        <v>104</v>
      </c>
      <c r="BA78" s="37">
        <f t="shared" si="59"/>
        <v>0</v>
      </c>
      <c r="BB78" s="37">
        <f t="shared" si="60"/>
        <v>0</v>
      </c>
      <c r="BC78" s="41"/>
      <c r="BD78" s="35">
        <f>IF(BO78=AF78,H78,((BB78/100)*(D78/2))/'Datos Informativos'!$D$4)</f>
        <v>0</v>
      </c>
      <c r="BE78" s="41"/>
      <c r="BF78" s="41"/>
      <c r="BG78" s="75"/>
      <c r="BH78" s="75"/>
      <c r="BI78" s="75"/>
      <c r="BJ78" s="75"/>
      <c r="BK78" s="75"/>
      <c r="BL78" s="75"/>
      <c r="BM78" s="75">
        <f t="shared" si="67"/>
        <v>5</v>
      </c>
      <c r="BN78" s="28">
        <f t="shared" si="68"/>
        <v>5</v>
      </c>
      <c r="BO78" s="29">
        <f t="shared" si="69"/>
        <v>0</v>
      </c>
      <c r="BP78" s="30">
        <f t="shared" si="70"/>
        <v>0</v>
      </c>
    </row>
    <row r="79" spans="1:104" ht="217.5" customHeight="1" x14ac:dyDescent="0.25">
      <c r="A79" s="38" t="s">
        <v>0</v>
      </c>
      <c r="B79" s="38" t="s">
        <v>11</v>
      </c>
      <c r="C79" s="38" t="s">
        <v>431</v>
      </c>
      <c r="D79" s="39">
        <v>30</v>
      </c>
      <c r="E79" s="38" t="s">
        <v>2</v>
      </c>
      <c r="F79" s="38" t="s">
        <v>588</v>
      </c>
      <c r="G79" s="40">
        <v>0.47</v>
      </c>
      <c r="H79" s="40">
        <v>0.47</v>
      </c>
      <c r="I79" s="38" t="s">
        <v>544</v>
      </c>
      <c r="J79" s="38" t="s">
        <v>6</v>
      </c>
      <c r="K79" s="38" t="s">
        <v>744</v>
      </c>
      <c r="L79" s="39" t="s">
        <v>615</v>
      </c>
      <c r="M79" s="38" t="s">
        <v>92</v>
      </c>
      <c r="N79" s="38" t="s">
        <v>579</v>
      </c>
      <c r="O79" s="38" t="s">
        <v>581</v>
      </c>
      <c r="P79" s="49" t="s">
        <v>84</v>
      </c>
      <c r="Q79" s="38" t="s">
        <v>580</v>
      </c>
      <c r="R79" s="39" t="s">
        <v>9</v>
      </c>
      <c r="S79" s="38" t="s">
        <v>585</v>
      </c>
      <c r="T79" s="42" t="s">
        <v>1003</v>
      </c>
      <c r="U79" s="42" t="s">
        <v>1004</v>
      </c>
      <c r="V79" s="42" t="s">
        <v>1002</v>
      </c>
      <c r="W79" s="39" t="s">
        <v>623</v>
      </c>
      <c r="X79" s="39" t="s">
        <v>12</v>
      </c>
      <c r="Y79" s="38" t="s">
        <v>96</v>
      </c>
      <c r="Z79" s="38" t="s">
        <v>96</v>
      </c>
      <c r="AA79" s="38" t="s">
        <v>93</v>
      </c>
      <c r="AB79" s="38" t="s">
        <v>92</v>
      </c>
      <c r="AC79" s="38" t="s">
        <v>581</v>
      </c>
      <c r="AD79" s="41" t="s">
        <v>190</v>
      </c>
      <c r="AE79" s="41" t="s">
        <v>199</v>
      </c>
      <c r="AF79" s="55">
        <v>27516981626</v>
      </c>
      <c r="AG79" s="55">
        <v>1350000000</v>
      </c>
      <c r="AH79" s="55">
        <v>21915429677</v>
      </c>
      <c r="AI79" s="37">
        <f t="shared" si="0"/>
        <v>6.1600434939991615</v>
      </c>
      <c r="AJ79" s="37">
        <f t="shared" si="1"/>
        <v>4.9060613491285832</v>
      </c>
      <c r="AK79" s="41" t="s">
        <v>926</v>
      </c>
      <c r="AL79" s="35">
        <f>((AJ79/100)*(D79/2))/'Datos Informativos'!$D$4</f>
        <v>2.2997162574040234E-2</v>
      </c>
      <c r="AM79" s="55">
        <v>1350000000</v>
      </c>
      <c r="AN79" s="55">
        <v>27516981626</v>
      </c>
      <c r="AO79" s="37">
        <f t="shared" si="61"/>
        <v>4.9060613491285832</v>
      </c>
      <c r="AP79" s="37">
        <f t="shared" si="62"/>
        <v>4.9060613491285832</v>
      </c>
      <c r="AQ79" s="134" t="s">
        <v>985</v>
      </c>
      <c r="AR79" s="35">
        <f>IF(AG79=AF79,H79,((((AP79/100)*(D79/2))/'Datos Informativos'!$D$4)))</f>
        <v>2.2997162574040234E-2</v>
      </c>
      <c r="AS79" s="55">
        <v>0</v>
      </c>
      <c r="AT79" s="55">
        <v>27516981626</v>
      </c>
      <c r="AU79" s="37">
        <f t="shared" si="57"/>
        <v>0</v>
      </c>
      <c r="AV79" s="37">
        <f t="shared" si="58"/>
        <v>0</v>
      </c>
      <c r="AW79" s="69"/>
      <c r="AX79" s="35">
        <f>IF(BN79=AF79,H79,((AV79/100)*(D79/2))/'Datos Informativos'!$D$4)</f>
        <v>0</v>
      </c>
      <c r="AY79" s="55">
        <v>0</v>
      </c>
      <c r="AZ79" s="55">
        <v>27516981626</v>
      </c>
      <c r="BA79" s="37">
        <f t="shared" si="59"/>
        <v>0</v>
      </c>
      <c r="BB79" s="37">
        <f t="shared" si="60"/>
        <v>0</v>
      </c>
      <c r="BC79" s="41"/>
      <c r="BD79" s="35">
        <f>IF(BO79=AF79,H79,((BB79/100)*(D79/2))/'Datos Informativos'!$D$4)</f>
        <v>0</v>
      </c>
      <c r="BE79" s="41"/>
      <c r="BF79" s="41"/>
      <c r="BG79" s="75"/>
      <c r="BH79" s="75"/>
      <c r="BI79" s="75"/>
      <c r="BJ79" s="75"/>
      <c r="BK79" s="75"/>
      <c r="BL79" s="75"/>
      <c r="BM79" s="75">
        <f t="shared" si="67"/>
        <v>1350000000</v>
      </c>
      <c r="BN79" s="28">
        <f t="shared" si="68"/>
        <v>1350000000</v>
      </c>
      <c r="BO79" s="29">
        <f t="shared" si="69"/>
        <v>0</v>
      </c>
      <c r="BP79" s="30">
        <f t="shared" si="70"/>
        <v>0</v>
      </c>
    </row>
    <row r="80" spans="1:104" ht="214.5" customHeight="1" x14ac:dyDescent="0.25">
      <c r="A80" s="38" t="s">
        <v>0</v>
      </c>
      <c r="B80" s="38" t="s">
        <v>11</v>
      </c>
      <c r="C80" s="38" t="s">
        <v>431</v>
      </c>
      <c r="D80" s="39">
        <v>30</v>
      </c>
      <c r="E80" s="38" t="s">
        <v>2</v>
      </c>
      <c r="F80" s="38" t="s">
        <v>588</v>
      </c>
      <c r="G80" s="40">
        <v>0.47</v>
      </c>
      <c r="H80" s="40">
        <v>0.47</v>
      </c>
      <c r="I80" s="38" t="s">
        <v>544</v>
      </c>
      <c r="J80" s="38" t="s">
        <v>6</v>
      </c>
      <c r="K80" s="38" t="s">
        <v>745</v>
      </c>
      <c r="L80" s="39" t="s">
        <v>615</v>
      </c>
      <c r="M80" s="38" t="s">
        <v>92</v>
      </c>
      <c r="N80" s="38" t="s">
        <v>582</v>
      </c>
      <c r="O80" s="38" t="s">
        <v>748</v>
      </c>
      <c r="P80" s="49" t="s">
        <v>85</v>
      </c>
      <c r="Q80" s="38" t="s">
        <v>584</v>
      </c>
      <c r="R80" s="39" t="s">
        <v>9</v>
      </c>
      <c r="S80" s="38" t="s">
        <v>586</v>
      </c>
      <c r="T80" s="42" t="s">
        <v>1003</v>
      </c>
      <c r="U80" s="42" t="s">
        <v>1004</v>
      </c>
      <c r="V80" s="42" t="s">
        <v>1002</v>
      </c>
      <c r="W80" s="39" t="s">
        <v>623</v>
      </c>
      <c r="X80" s="39" t="s">
        <v>12</v>
      </c>
      <c r="Y80" s="38" t="s">
        <v>96</v>
      </c>
      <c r="Z80" s="38" t="s">
        <v>96</v>
      </c>
      <c r="AA80" s="38" t="s">
        <v>93</v>
      </c>
      <c r="AB80" s="38" t="s">
        <v>92</v>
      </c>
      <c r="AC80" s="38" t="s">
        <v>583</v>
      </c>
      <c r="AD80" s="41" t="s">
        <v>190</v>
      </c>
      <c r="AE80" s="41" t="s">
        <v>199</v>
      </c>
      <c r="AF80" s="55">
        <v>27516981626</v>
      </c>
      <c r="AG80" s="55">
        <v>896415147</v>
      </c>
      <c r="AH80" s="55">
        <v>21915429677</v>
      </c>
      <c r="AI80" s="37">
        <f t="shared" si="0"/>
        <v>4.0903379957034458</v>
      </c>
      <c r="AJ80" s="37">
        <f t="shared" si="1"/>
        <v>3.2576797818297165</v>
      </c>
      <c r="AK80" s="41" t="s">
        <v>927</v>
      </c>
      <c r="AL80" s="35">
        <f>((AJ80/100)*(D80/2))/'Datos Informativos'!$D$4</f>
        <v>1.5270373977326796E-2</v>
      </c>
      <c r="AM80" s="55">
        <v>896415147</v>
      </c>
      <c r="AN80" s="55">
        <v>27516981626</v>
      </c>
      <c r="AO80" s="37">
        <f t="shared" si="61"/>
        <v>3.2576797818297165</v>
      </c>
      <c r="AP80" s="37">
        <f t="shared" si="62"/>
        <v>3.2576797818297165</v>
      </c>
      <c r="AQ80" s="134" t="s">
        <v>986</v>
      </c>
      <c r="AR80" s="35">
        <f>IF(AG80=AF80,H80,((((AP80/100)*(D80/2))/'Datos Informativos'!$D$4)))</f>
        <v>1.5270373977326796E-2</v>
      </c>
      <c r="AS80" s="55">
        <v>0</v>
      </c>
      <c r="AT80" s="55">
        <v>27516981626</v>
      </c>
      <c r="AU80" s="37">
        <f t="shared" si="57"/>
        <v>0</v>
      </c>
      <c r="AV80" s="37">
        <f t="shared" si="58"/>
        <v>0</v>
      </c>
      <c r="AW80" s="69"/>
      <c r="AX80" s="35">
        <f>IF(BN80=AF80,H80,((AV80/100)*(D80/2))/'Datos Informativos'!$D$4)</f>
        <v>0</v>
      </c>
      <c r="AY80" s="55">
        <v>0</v>
      </c>
      <c r="AZ80" s="55">
        <v>27516981626</v>
      </c>
      <c r="BA80" s="37">
        <f t="shared" si="59"/>
        <v>0</v>
      </c>
      <c r="BB80" s="37">
        <f t="shared" si="60"/>
        <v>0</v>
      </c>
      <c r="BC80" s="41"/>
      <c r="BD80" s="35">
        <f>IF(BO80=AF80,H80,((BB80/100)*(D80/2))/'Datos Informativos'!$D$4)</f>
        <v>0</v>
      </c>
      <c r="BE80" s="41"/>
      <c r="BF80" s="41"/>
      <c r="BG80" s="75"/>
      <c r="BH80" s="75"/>
      <c r="BI80" s="75"/>
      <c r="BJ80" s="75"/>
      <c r="BK80" s="75"/>
      <c r="BL80" s="75"/>
      <c r="BM80" s="75">
        <f t="shared" si="67"/>
        <v>896415147</v>
      </c>
      <c r="BN80" s="28">
        <f t="shared" si="68"/>
        <v>896415147</v>
      </c>
      <c r="BO80" s="29">
        <f t="shared" si="69"/>
        <v>0</v>
      </c>
      <c r="BP80" s="30">
        <f t="shared" si="70"/>
        <v>0</v>
      </c>
    </row>
    <row r="81" spans="1:68" ht="158.25" customHeight="1" x14ac:dyDescent="0.25">
      <c r="A81" s="38" t="s">
        <v>7</v>
      </c>
      <c r="B81" s="38" t="s">
        <v>11</v>
      </c>
      <c r="C81" s="38" t="s">
        <v>431</v>
      </c>
      <c r="D81" s="39">
        <v>30</v>
      </c>
      <c r="E81" s="38" t="s">
        <v>2</v>
      </c>
      <c r="F81" s="38" t="s">
        <v>588</v>
      </c>
      <c r="G81" s="40">
        <v>0.47</v>
      </c>
      <c r="H81" s="40">
        <v>0.47</v>
      </c>
      <c r="I81" s="38" t="s">
        <v>587</v>
      </c>
      <c r="J81" s="38" t="s">
        <v>6</v>
      </c>
      <c r="K81" s="38" t="s">
        <v>746</v>
      </c>
      <c r="L81" s="39" t="s">
        <v>615</v>
      </c>
      <c r="M81" s="38" t="s">
        <v>589</v>
      </c>
      <c r="N81" s="38" t="s">
        <v>591</v>
      </c>
      <c r="O81" s="38" t="s">
        <v>590</v>
      </c>
      <c r="P81" s="38" t="s">
        <v>592</v>
      </c>
      <c r="Q81" s="38" t="s">
        <v>40</v>
      </c>
      <c r="R81" s="39" t="s">
        <v>9</v>
      </c>
      <c r="S81" s="38" t="s">
        <v>593</v>
      </c>
      <c r="T81" s="42" t="s">
        <v>1009</v>
      </c>
      <c r="U81" s="42" t="s">
        <v>1008</v>
      </c>
      <c r="V81" s="42" t="s">
        <v>1007</v>
      </c>
      <c r="W81" s="39" t="s">
        <v>623</v>
      </c>
      <c r="X81" s="39" t="s">
        <v>12</v>
      </c>
      <c r="Y81" s="38" t="s">
        <v>436</v>
      </c>
      <c r="Z81" s="38" t="s">
        <v>436</v>
      </c>
      <c r="AA81" s="38" t="s">
        <v>33</v>
      </c>
      <c r="AB81" s="38" t="s">
        <v>92</v>
      </c>
      <c r="AC81" s="38" t="s">
        <v>590</v>
      </c>
      <c r="AD81" s="41" t="s">
        <v>141</v>
      </c>
      <c r="AE81" s="41" t="s">
        <v>190</v>
      </c>
      <c r="AF81" s="55">
        <v>1122014950</v>
      </c>
      <c r="AG81" s="55">
        <v>0</v>
      </c>
      <c r="AH81" s="55">
        <v>1122014950</v>
      </c>
      <c r="AI81" s="37">
        <f t="shared" si="0"/>
        <v>0</v>
      </c>
      <c r="AJ81" s="37">
        <f t="shared" si="1"/>
        <v>0</v>
      </c>
      <c r="AK81" s="41" t="s">
        <v>928</v>
      </c>
      <c r="AL81" s="35">
        <f>((AJ81/100)*(D81/2))/'Datos Informativos'!$D$4</f>
        <v>0</v>
      </c>
      <c r="AM81" s="55">
        <v>367091450</v>
      </c>
      <c r="AN81" s="55">
        <v>1122014950</v>
      </c>
      <c r="AO81" s="37">
        <f t="shared" si="61"/>
        <v>32.717162101984471</v>
      </c>
      <c r="AP81" s="37">
        <f t="shared" si="62"/>
        <v>32.717162101984471</v>
      </c>
      <c r="AQ81" s="133" t="s">
        <v>987</v>
      </c>
      <c r="AR81" s="35">
        <f>IF(AG81=AF81,H81,((((AP81/100)*(D81/2))/'Datos Informativos'!$D$4)))</f>
        <v>0.15336169735305222</v>
      </c>
      <c r="AS81" s="55">
        <v>0</v>
      </c>
      <c r="AT81" s="55">
        <v>1122014950</v>
      </c>
      <c r="AU81" s="37">
        <f t="shared" si="57"/>
        <v>0</v>
      </c>
      <c r="AV81" s="37">
        <f t="shared" si="58"/>
        <v>0</v>
      </c>
      <c r="AW81" s="41"/>
      <c r="AX81" s="35">
        <f>IF(BN81=AF81,H81,((AV81/100)*(D81/2))/'Datos Informativos'!$D$4)</f>
        <v>0</v>
      </c>
      <c r="AY81" s="55">
        <v>0</v>
      </c>
      <c r="AZ81" s="55">
        <v>1122014950</v>
      </c>
      <c r="BA81" s="37">
        <f t="shared" si="59"/>
        <v>0</v>
      </c>
      <c r="BB81" s="37">
        <f t="shared" si="60"/>
        <v>0</v>
      </c>
      <c r="BC81" s="41"/>
      <c r="BD81" s="35">
        <f>IF(BO81=AF81,H81,((BB81/100)*(D81/2))/'Datos Informativos'!$D$4)</f>
        <v>0</v>
      </c>
      <c r="BE81" s="41"/>
      <c r="BF81" s="41"/>
      <c r="BG81" s="75"/>
      <c r="BH81" s="75"/>
      <c r="BI81" s="75"/>
      <c r="BJ81" s="75"/>
      <c r="BK81" s="75"/>
      <c r="BL81" s="75"/>
      <c r="BM81" s="75">
        <f t="shared" si="67"/>
        <v>0</v>
      </c>
      <c r="BN81" s="28">
        <f t="shared" si="68"/>
        <v>367091450</v>
      </c>
      <c r="BO81" s="29">
        <f t="shared" si="69"/>
        <v>0</v>
      </c>
      <c r="BP81" s="30">
        <f t="shared" si="70"/>
        <v>0</v>
      </c>
    </row>
    <row r="82" spans="1:68" ht="172.5" customHeight="1" x14ac:dyDescent="0.25">
      <c r="A82" s="38" t="s">
        <v>7</v>
      </c>
      <c r="B82" s="38" t="s">
        <v>11</v>
      </c>
      <c r="C82" s="38" t="s">
        <v>431</v>
      </c>
      <c r="D82" s="39">
        <v>30</v>
      </c>
      <c r="E82" s="38" t="s">
        <v>2</v>
      </c>
      <c r="F82" s="38" t="s">
        <v>588</v>
      </c>
      <c r="G82" s="40">
        <v>0.47</v>
      </c>
      <c r="H82" s="40">
        <v>0.47</v>
      </c>
      <c r="I82" s="38" t="s">
        <v>587</v>
      </c>
      <c r="J82" s="38" t="s">
        <v>6</v>
      </c>
      <c r="K82" s="38" t="s">
        <v>747</v>
      </c>
      <c r="L82" s="39" t="s">
        <v>615</v>
      </c>
      <c r="M82" s="38" t="s">
        <v>589</v>
      </c>
      <c r="N82" s="38" t="s">
        <v>596</v>
      </c>
      <c r="O82" s="38" t="s">
        <v>594</v>
      </c>
      <c r="P82" s="38" t="s">
        <v>595</v>
      </c>
      <c r="Q82" s="38" t="s">
        <v>41</v>
      </c>
      <c r="R82" s="39" t="s">
        <v>9</v>
      </c>
      <c r="S82" s="38" t="s">
        <v>597</v>
      </c>
      <c r="T82" s="42" t="s">
        <v>677</v>
      </c>
      <c r="U82" s="42" t="s">
        <v>678</v>
      </c>
      <c r="V82" s="42" t="s">
        <v>679</v>
      </c>
      <c r="W82" s="39" t="s">
        <v>95</v>
      </c>
      <c r="X82" s="39" t="s">
        <v>12</v>
      </c>
      <c r="Y82" s="38" t="s">
        <v>436</v>
      </c>
      <c r="Z82" s="38" t="s">
        <v>436</v>
      </c>
      <c r="AA82" s="38" t="s">
        <v>33</v>
      </c>
      <c r="AB82" s="38" t="s">
        <v>92</v>
      </c>
      <c r="AC82" s="38" t="s">
        <v>594</v>
      </c>
      <c r="AD82" s="41" t="s">
        <v>141</v>
      </c>
      <c r="AE82" s="41" t="s">
        <v>190</v>
      </c>
      <c r="AF82" s="39">
        <v>1</v>
      </c>
      <c r="AG82" s="39">
        <v>0</v>
      </c>
      <c r="AH82" s="39">
        <v>1</v>
      </c>
      <c r="AI82" s="12">
        <f t="shared" si="0"/>
        <v>0</v>
      </c>
      <c r="AJ82" s="12">
        <f t="shared" si="1"/>
        <v>0</v>
      </c>
      <c r="AK82" s="41" t="s">
        <v>929</v>
      </c>
      <c r="AL82" s="35">
        <f>((AJ82/100)*(D82/2))/'Datos Informativos'!$D$4</f>
        <v>0</v>
      </c>
      <c r="AM82" s="39">
        <v>0</v>
      </c>
      <c r="AN82" s="39">
        <v>0</v>
      </c>
      <c r="AO82" s="12" t="e">
        <f t="shared" ref="AO82" si="71">(AM82/AN82)*100</f>
        <v>#DIV/0!</v>
      </c>
      <c r="AP82" s="12">
        <f t="shared" ref="AP82" si="72">AM82/AF82*100</f>
        <v>0</v>
      </c>
      <c r="AQ82" s="134" t="s">
        <v>988</v>
      </c>
      <c r="AR82" s="35">
        <f>IF(AG82=AF82,H82,((((AP82/100)*(D82/2))/'Datos Informativos'!$D$4)))</f>
        <v>0</v>
      </c>
      <c r="AS82" s="39">
        <v>0</v>
      </c>
      <c r="AT82" s="39">
        <v>0</v>
      </c>
      <c r="AU82" s="37" t="e">
        <f t="shared" si="57"/>
        <v>#DIV/0!</v>
      </c>
      <c r="AV82" s="37">
        <f t="shared" si="58"/>
        <v>0</v>
      </c>
      <c r="AW82" s="69"/>
      <c r="AX82" s="35">
        <f>IF(BN82=AF82,H82,((AV82/100)*(D82/2))/'Datos Informativos'!$D$4)</f>
        <v>0</v>
      </c>
      <c r="AY82" s="39">
        <v>0</v>
      </c>
      <c r="AZ82" s="39">
        <v>0</v>
      </c>
      <c r="BA82" s="37" t="e">
        <f t="shared" si="59"/>
        <v>#DIV/0!</v>
      </c>
      <c r="BB82" s="37">
        <f t="shared" si="60"/>
        <v>0</v>
      </c>
      <c r="BC82" s="69"/>
      <c r="BD82" s="35">
        <f>IF(BO82=AF82,H82,((BB82/100)*(D82/2))/'Datos Informativos'!$D$4)</f>
        <v>0</v>
      </c>
      <c r="BE82" s="41"/>
      <c r="BF82" s="41"/>
      <c r="BG82" s="75"/>
      <c r="BH82" s="75"/>
      <c r="BI82" s="75"/>
      <c r="BJ82" s="75"/>
      <c r="BK82" s="75"/>
      <c r="BL82" s="75"/>
      <c r="BM82" s="75">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862</v>
      </c>
      <c r="AL83" s="20">
        <f>SUM(AL51:AL82)</f>
        <v>1.2096912084649309</v>
      </c>
      <c r="AM83" s="60"/>
      <c r="AN83" s="60"/>
      <c r="AO83" s="18"/>
      <c r="AP83" s="18"/>
      <c r="AQ83" s="52" t="s">
        <v>694</v>
      </c>
      <c r="AR83" s="20">
        <f>SUM(AR51:AR82)</f>
        <v>4.3740773968495379</v>
      </c>
      <c r="AS83" s="60"/>
      <c r="AT83" s="60"/>
      <c r="AU83" s="18"/>
      <c r="AV83" s="18"/>
      <c r="AW83" s="52" t="s">
        <v>693</v>
      </c>
      <c r="AX83" s="20">
        <f>SUM(AX51:AX82)</f>
        <v>2.8199999999999994</v>
      </c>
      <c r="AY83" s="60"/>
      <c r="AZ83" s="60"/>
      <c r="BA83" s="18"/>
      <c r="BB83" s="18"/>
      <c r="BC83" s="52" t="s">
        <v>692</v>
      </c>
      <c r="BD83" s="20">
        <f>SUM(BD51:BD82)</f>
        <v>2.8199999999999994</v>
      </c>
      <c r="BE83" s="58"/>
      <c r="BF83" s="58"/>
      <c r="BG83" s="75"/>
      <c r="BH83" s="75"/>
      <c r="BI83" s="75"/>
      <c r="BJ83" s="75"/>
      <c r="BK83" s="75"/>
      <c r="BL83" s="75"/>
      <c r="BM83" s="75"/>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695</v>
      </c>
      <c r="AL84" s="23">
        <f>AL46+AL50+AL83</f>
        <v>16.406372037671201</v>
      </c>
      <c r="AM84" s="64"/>
      <c r="AN84" s="64"/>
      <c r="AO84" s="22"/>
      <c r="AP84" s="22"/>
      <c r="AQ84" s="67" t="s">
        <v>698</v>
      </c>
      <c r="AR84" s="23">
        <f>AR46+AR50+AR83</f>
        <v>25.613807376083827</v>
      </c>
      <c r="AS84" s="64"/>
      <c r="AT84" s="64"/>
      <c r="AU84" s="22"/>
      <c r="AV84" s="22"/>
      <c r="AW84" s="67" t="s">
        <v>697</v>
      </c>
      <c r="AX84" s="23">
        <f>AX46+AX50+AX83</f>
        <v>17.275135135135134</v>
      </c>
      <c r="AY84" s="64"/>
      <c r="AZ84" s="64"/>
      <c r="BA84" s="22"/>
      <c r="BB84" s="22"/>
      <c r="BC84" s="67" t="s">
        <v>696</v>
      </c>
      <c r="BD84" s="23">
        <f>BD46+BD50+BD83</f>
        <v>17.275135135135134</v>
      </c>
      <c r="BE84" s="67"/>
      <c r="BF84" s="67"/>
      <c r="BG84" s="76"/>
      <c r="BH84" s="76"/>
      <c r="BI84" s="76"/>
      <c r="BJ84" s="76"/>
      <c r="BK84" s="76"/>
      <c r="BL84" s="76"/>
      <c r="BM84" s="76"/>
      <c r="BN84" s="28"/>
      <c r="BO84" s="15"/>
    </row>
    <row r="85" spans="1:68" s="82" customFormat="1" x14ac:dyDescent="0.25">
      <c r="A85" s="97"/>
      <c r="B85" s="97"/>
      <c r="C85" s="98"/>
      <c r="D85" s="99"/>
      <c r="E85" s="99"/>
      <c r="F85" s="99"/>
      <c r="G85" s="99"/>
      <c r="H85" s="99"/>
      <c r="I85" s="100"/>
      <c r="J85" s="99"/>
      <c r="K85" s="101"/>
      <c r="L85" s="99"/>
      <c r="M85" s="99"/>
      <c r="N85" s="99"/>
      <c r="O85" s="101"/>
      <c r="P85" s="98"/>
      <c r="Q85" s="98"/>
      <c r="R85" s="99"/>
      <c r="S85" s="98"/>
      <c r="T85" s="99"/>
      <c r="U85" s="99"/>
      <c r="V85" s="99"/>
      <c r="W85" s="99"/>
      <c r="X85" s="99"/>
      <c r="Y85" s="98"/>
      <c r="Z85" s="98"/>
      <c r="AA85" s="98"/>
      <c r="AB85" s="98"/>
      <c r="AC85" s="98"/>
      <c r="AF85" s="98"/>
      <c r="AG85" s="99"/>
      <c r="AH85" s="99"/>
      <c r="AI85" s="99"/>
      <c r="AJ85" s="99"/>
      <c r="AM85" s="99"/>
      <c r="AN85" s="99"/>
      <c r="AO85" s="99"/>
      <c r="AP85" s="99"/>
      <c r="AS85" s="99"/>
      <c r="AT85" s="99"/>
      <c r="AU85" s="99"/>
      <c r="AV85" s="99"/>
      <c r="AY85" s="99"/>
      <c r="AZ85" s="99"/>
      <c r="BA85" s="99"/>
      <c r="BB85" s="99"/>
      <c r="BC85" s="99"/>
      <c r="BD85" s="99"/>
      <c r="BG85" s="77"/>
      <c r="BH85" s="77"/>
      <c r="BI85" s="77"/>
      <c r="BJ85" s="77"/>
      <c r="BK85" s="77"/>
      <c r="BL85" s="77"/>
      <c r="BM85" s="77"/>
      <c r="BN85" s="77"/>
      <c r="BO85" s="77"/>
    </row>
    <row r="86" spans="1:68" s="82" customFormat="1" x14ac:dyDescent="0.25">
      <c r="C86" s="98"/>
      <c r="D86" s="99"/>
      <c r="E86" s="99"/>
      <c r="F86" s="99"/>
      <c r="G86" s="99"/>
      <c r="H86" s="99"/>
      <c r="I86" s="100"/>
      <c r="J86" s="99"/>
      <c r="K86" s="99"/>
      <c r="L86" s="99"/>
      <c r="M86" s="99"/>
      <c r="N86" s="99"/>
      <c r="O86" s="98"/>
      <c r="P86" s="98"/>
      <c r="Q86" s="98"/>
      <c r="R86" s="99"/>
      <c r="S86" s="98"/>
      <c r="T86" s="99"/>
      <c r="U86" s="99"/>
      <c r="V86" s="99"/>
      <c r="W86" s="99"/>
      <c r="X86" s="99"/>
      <c r="Y86" s="98"/>
      <c r="Z86" s="98"/>
      <c r="AA86" s="98"/>
      <c r="AB86" s="98"/>
      <c r="AC86" s="98"/>
      <c r="AF86" s="98"/>
      <c r="AG86" s="99"/>
      <c r="AH86" s="99"/>
      <c r="AI86" s="99"/>
      <c r="AJ86" s="99"/>
      <c r="AM86" s="99"/>
      <c r="AN86" s="99"/>
      <c r="AO86" s="99"/>
      <c r="AP86" s="99"/>
      <c r="AS86" s="99"/>
      <c r="AT86" s="99"/>
      <c r="AU86" s="99"/>
      <c r="AV86" s="99"/>
      <c r="AY86" s="99"/>
      <c r="AZ86" s="99"/>
      <c r="BA86" s="99"/>
      <c r="BB86" s="99"/>
      <c r="BC86" s="99"/>
      <c r="BD86" s="99"/>
      <c r="BG86" s="77"/>
      <c r="BH86" s="77"/>
      <c r="BI86" s="77"/>
      <c r="BJ86" s="77"/>
      <c r="BK86" s="77"/>
      <c r="BL86" s="77"/>
      <c r="BM86" s="77"/>
      <c r="BN86" s="77"/>
      <c r="BO86" s="77"/>
    </row>
    <row r="87" spans="1:68" s="82" customFormat="1" x14ac:dyDescent="0.25">
      <c r="C87" s="98"/>
      <c r="D87" s="99"/>
      <c r="E87" s="99"/>
      <c r="F87" s="99"/>
      <c r="G87" s="99"/>
      <c r="H87" s="99"/>
      <c r="I87" s="100"/>
      <c r="J87" s="99"/>
      <c r="K87" s="99"/>
      <c r="L87" s="99"/>
      <c r="M87" s="99"/>
      <c r="N87" s="99"/>
      <c r="O87" s="98"/>
      <c r="P87" s="98"/>
      <c r="Q87" s="98"/>
      <c r="R87" s="99"/>
      <c r="S87" s="98"/>
      <c r="T87" s="99"/>
      <c r="U87" s="99"/>
      <c r="V87" s="99"/>
      <c r="W87" s="99"/>
      <c r="X87" s="99"/>
      <c r="Y87" s="98"/>
      <c r="Z87" s="98"/>
      <c r="AA87" s="98"/>
      <c r="AB87" s="98"/>
      <c r="AC87" s="98"/>
      <c r="AF87" s="98"/>
      <c r="AG87" s="99"/>
      <c r="AH87" s="99"/>
      <c r="AI87" s="99"/>
      <c r="AJ87" s="99"/>
      <c r="AM87" s="99"/>
      <c r="AN87" s="99"/>
      <c r="AO87" s="99"/>
      <c r="AP87" s="99"/>
      <c r="AS87" s="99"/>
      <c r="AT87" s="99"/>
      <c r="AU87" s="99"/>
      <c r="AV87" s="99"/>
      <c r="AY87" s="99"/>
      <c r="AZ87" s="99"/>
      <c r="BA87" s="99"/>
      <c r="BB87" s="99"/>
      <c r="BC87" s="99"/>
      <c r="BD87" s="99"/>
      <c r="BG87" s="77"/>
      <c r="BH87" s="77"/>
      <c r="BI87" s="77"/>
      <c r="BJ87" s="77"/>
      <c r="BK87" s="77"/>
      <c r="BL87" s="77"/>
      <c r="BM87" s="77"/>
      <c r="BN87" s="77"/>
      <c r="BO87" s="77"/>
    </row>
    <row r="88" spans="1:68" s="82" customFormat="1" x14ac:dyDescent="0.25">
      <c r="C88" s="98"/>
      <c r="D88" s="99"/>
      <c r="E88" s="99"/>
      <c r="F88" s="99"/>
      <c r="G88" s="99"/>
      <c r="H88" s="99"/>
      <c r="I88" s="100"/>
      <c r="J88" s="99"/>
      <c r="K88" s="99"/>
      <c r="L88" s="99"/>
      <c r="M88" s="99"/>
      <c r="N88" s="99"/>
      <c r="O88" s="98"/>
      <c r="P88" s="98"/>
      <c r="Q88" s="98"/>
      <c r="R88" s="99"/>
      <c r="S88" s="98"/>
      <c r="T88" s="99"/>
      <c r="U88" s="99"/>
      <c r="V88" s="99"/>
      <c r="W88" s="99"/>
      <c r="X88" s="99"/>
      <c r="Y88" s="98"/>
      <c r="Z88" s="98"/>
      <c r="AA88" s="98"/>
      <c r="AB88" s="98"/>
      <c r="AC88" s="98"/>
      <c r="AF88" s="98"/>
      <c r="AG88" s="99"/>
      <c r="AH88" s="99"/>
      <c r="AI88" s="99"/>
      <c r="AJ88" s="99"/>
      <c r="AM88" s="99"/>
      <c r="AN88" s="99"/>
      <c r="AO88" s="99"/>
      <c r="AP88" s="99"/>
      <c r="AS88" s="99"/>
      <c r="AT88" s="99"/>
      <c r="AU88" s="99"/>
      <c r="AV88" s="99"/>
      <c r="AY88" s="99"/>
      <c r="AZ88" s="99"/>
      <c r="BA88" s="99"/>
      <c r="BB88" s="99"/>
      <c r="BC88" s="99"/>
      <c r="BD88" s="99"/>
      <c r="BG88" s="77"/>
      <c r="BH88" s="77"/>
      <c r="BI88" s="77"/>
      <c r="BJ88" s="77"/>
      <c r="BK88" s="77"/>
      <c r="BL88" s="77"/>
      <c r="BM88" s="77"/>
      <c r="BN88" s="77"/>
      <c r="BO88" s="77"/>
    </row>
    <row r="89" spans="1:68" s="82" customFormat="1" x14ac:dyDescent="0.25">
      <c r="C89" s="98"/>
      <c r="D89" s="99"/>
      <c r="E89" s="99"/>
      <c r="F89" s="99"/>
      <c r="G89" s="99"/>
      <c r="H89" s="99"/>
      <c r="I89" s="100"/>
      <c r="J89" s="99"/>
      <c r="K89" s="99"/>
      <c r="L89" s="99"/>
      <c r="M89" s="99"/>
      <c r="N89" s="99"/>
      <c r="O89" s="98"/>
      <c r="P89" s="98"/>
      <c r="Q89" s="98"/>
      <c r="R89" s="99"/>
      <c r="S89" s="98"/>
      <c r="T89" s="99"/>
      <c r="U89" s="99"/>
      <c r="V89" s="99"/>
      <c r="W89" s="99"/>
      <c r="X89" s="99"/>
      <c r="Y89" s="98"/>
      <c r="Z89" s="98"/>
      <c r="AA89" s="98"/>
      <c r="AB89" s="98"/>
      <c r="AC89" s="98"/>
      <c r="AF89" s="98"/>
      <c r="AG89" s="99"/>
      <c r="AH89" s="99"/>
      <c r="AI89" s="99"/>
      <c r="AJ89" s="99"/>
      <c r="AM89" s="99"/>
      <c r="AN89" s="99"/>
      <c r="AO89" s="99"/>
      <c r="AP89" s="99"/>
      <c r="AS89" s="99"/>
      <c r="AT89" s="99"/>
      <c r="AU89" s="99"/>
      <c r="AV89" s="99"/>
      <c r="AY89" s="99"/>
      <c r="AZ89" s="99"/>
      <c r="BA89" s="99"/>
      <c r="BB89" s="99"/>
      <c r="BC89" s="99"/>
      <c r="BD89" s="99"/>
      <c r="BG89" s="77"/>
      <c r="BH89" s="77"/>
      <c r="BI89" s="77"/>
      <c r="BJ89" s="77"/>
      <c r="BK89" s="77"/>
      <c r="BL89" s="77"/>
      <c r="BM89" s="77"/>
      <c r="BN89" s="77"/>
      <c r="BO89" s="77"/>
    </row>
    <row r="90" spans="1:68" s="82" customFormat="1" x14ac:dyDescent="0.25">
      <c r="C90" s="98"/>
      <c r="D90" s="99"/>
      <c r="E90" s="99"/>
      <c r="F90" s="99"/>
      <c r="G90" s="99"/>
      <c r="H90" s="99"/>
      <c r="I90" s="100"/>
      <c r="J90" s="99"/>
      <c r="K90" s="99"/>
      <c r="L90" s="99"/>
      <c r="M90" s="99"/>
      <c r="N90" s="99"/>
      <c r="O90" s="98"/>
      <c r="P90" s="98"/>
      <c r="Q90" s="98"/>
      <c r="R90" s="99"/>
      <c r="S90" s="98"/>
      <c r="T90" s="99"/>
      <c r="U90" s="99"/>
      <c r="V90" s="99"/>
      <c r="W90" s="99"/>
      <c r="X90" s="99"/>
      <c r="Y90" s="98"/>
      <c r="Z90" s="98"/>
      <c r="AA90" s="98"/>
      <c r="AB90" s="98"/>
      <c r="AC90" s="98"/>
      <c r="AF90" s="98"/>
      <c r="AG90" s="99"/>
      <c r="AH90" s="99"/>
      <c r="AI90" s="99"/>
      <c r="AJ90" s="99"/>
      <c r="AM90" s="99"/>
      <c r="AN90" s="99"/>
      <c r="AO90" s="99"/>
      <c r="AP90" s="99"/>
      <c r="AS90" s="99"/>
      <c r="AT90" s="99"/>
      <c r="AU90" s="99"/>
      <c r="AV90" s="99"/>
      <c r="AY90" s="99"/>
      <c r="AZ90" s="99"/>
      <c r="BA90" s="99"/>
      <c r="BB90" s="99"/>
      <c r="BC90" s="99"/>
      <c r="BD90" s="99"/>
      <c r="BG90" s="77"/>
      <c r="BH90" s="77"/>
      <c r="BI90" s="77"/>
      <c r="BJ90" s="77"/>
      <c r="BK90" s="77"/>
      <c r="BL90" s="77"/>
      <c r="BM90" s="77"/>
      <c r="BN90" s="77"/>
      <c r="BO90" s="77"/>
    </row>
    <row r="91" spans="1:68" s="82" customFormat="1" x14ac:dyDescent="0.25">
      <c r="C91" s="98"/>
      <c r="D91" s="99"/>
      <c r="E91" s="99"/>
      <c r="F91" s="99"/>
      <c r="G91" s="99"/>
      <c r="H91" s="99"/>
      <c r="I91" s="100"/>
      <c r="J91" s="99"/>
      <c r="K91" s="99"/>
      <c r="L91" s="99"/>
      <c r="M91" s="99"/>
      <c r="N91" s="99"/>
      <c r="O91" s="98"/>
      <c r="P91" s="98"/>
      <c r="Q91" s="98"/>
      <c r="R91" s="99"/>
      <c r="S91" s="98"/>
      <c r="T91" s="99"/>
      <c r="U91" s="99"/>
      <c r="V91" s="99"/>
      <c r="W91" s="99"/>
      <c r="X91" s="99"/>
      <c r="Y91" s="98"/>
      <c r="Z91" s="98"/>
      <c r="AA91" s="98"/>
      <c r="AB91" s="98"/>
      <c r="AC91" s="98"/>
      <c r="AF91" s="98"/>
      <c r="AG91" s="99"/>
      <c r="AH91" s="99"/>
      <c r="AI91" s="99"/>
      <c r="AJ91" s="99"/>
      <c r="AM91" s="99"/>
      <c r="AN91" s="99"/>
      <c r="AO91" s="99"/>
      <c r="AP91" s="99"/>
      <c r="AS91" s="99"/>
      <c r="AT91" s="99"/>
      <c r="AU91" s="99"/>
      <c r="AV91" s="99"/>
      <c r="AY91" s="99"/>
      <c r="AZ91" s="99"/>
      <c r="BA91" s="99"/>
      <c r="BB91" s="99"/>
      <c r="BC91" s="99"/>
      <c r="BD91" s="99"/>
      <c r="BG91" s="77"/>
      <c r="BH91" s="77"/>
      <c r="BI91" s="77"/>
      <c r="BJ91" s="77"/>
      <c r="BK91" s="77"/>
      <c r="BL91" s="77"/>
      <c r="BM91" s="77"/>
      <c r="BN91" s="77"/>
      <c r="BO91" s="77"/>
    </row>
    <row r="92" spans="1:68" s="82" customFormat="1" x14ac:dyDescent="0.25">
      <c r="C92" s="98"/>
      <c r="D92" s="99"/>
      <c r="E92" s="99"/>
      <c r="F92" s="99"/>
      <c r="G92" s="99"/>
      <c r="H92" s="99"/>
      <c r="I92" s="100"/>
      <c r="J92" s="99"/>
      <c r="K92" s="99"/>
      <c r="L92" s="99"/>
      <c r="M92" s="99"/>
      <c r="N92" s="99"/>
      <c r="O92" s="98"/>
      <c r="P92" s="98"/>
      <c r="Q92" s="98"/>
      <c r="R92" s="99"/>
      <c r="S92" s="98"/>
      <c r="T92" s="99"/>
      <c r="U92" s="99"/>
      <c r="V92" s="99"/>
      <c r="W92" s="99"/>
      <c r="X92" s="99"/>
      <c r="Y92" s="98"/>
      <c r="Z92" s="98"/>
      <c r="AA92" s="98"/>
      <c r="AB92" s="98"/>
      <c r="AC92" s="98"/>
      <c r="AF92" s="98"/>
      <c r="AG92" s="99"/>
      <c r="AH92" s="99"/>
      <c r="AI92" s="99"/>
      <c r="AJ92" s="99"/>
      <c r="AM92" s="99"/>
      <c r="AN92" s="99"/>
      <c r="AO92" s="99"/>
      <c r="AP92" s="99"/>
      <c r="AS92" s="99"/>
      <c r="AT92" s="99"/>
      <c r="AU92" s="99"/>
      <c r="AV92" s="99"/>
      <c r="AY92" s="99"/>
      <c r="AZ92" s="99"/>
      <c r="BA92" s="99"/>
      <c r="BB92" s="99"/>
      <c r="BC92" s="99"/>
      <c r="BD92" s="99"/>
      <c r="BG92" s="77"/>
      <c r="BH92" s="77"/>
      <c r="BI92" s="77"/>
      <c r="BJ92" s="77"/>
      <c r="BK92" s="77"/>
      <c r="BL92" s="77"/>
      <c r="BM92" s="77"/>
      <c r="BN92" s="77"/>
      <c r="BO92" s="77"/>
    </row>
    <row r="93" spans="1:68" s="82" customFormat="1" x14ac:dyDescent="0.25">
      <c r="C93" s="98"/>
      <c r="D93" s="99"/>
      <c r="E93" s="99"/>
      <c r="F93" s="99"/>
      <c r="G93" s="99"/>
      <c r="H93" s="99"/>
      <c r="I93" s="100"/>
      <c r="J93" s="99"/>
      <c r="K93" s="99"/>
      <c r="L93" s="99"/>
      <c r="M93" s="99"/>
      <c r="N93" s="99"/>
      <c r="O93" s="98"/>
      <c r="P93" s="98"/>
      <c r="Q93" s="98"/>
      <c r="R93" s="99"/>
      <c r="S93" s="98"/>
      <c r="T93" s="99"/>
      <c r="U93" s="99"/>
      <c r="V93" s="99"/>
      <c r="W93" s="99"/>
      <c r="X93" s="99"/>
      <c r="Y93" s="98"/>
      <c r="Z93" s="98"/>
      <c r="AA93" s="98"/>
      <c r="AB93" s="98"/>
      <c r="AC93" s="98"/>
      <c r="AF93" s="98"/>
      <c r="AG93" s="99"/>
      <c r="AH93" s="99"/>
      <c r="AI93" s="99"/>
      <c r="AJ93" s="99"/>
      <c r="AM93" s="99"/>
      <c r="AN93" s="99"/>
      <c r="AO93" s="99"/>
      <c r="AP93" s="99"/>
      <c r="AS93" s="99"/>
      <c r="AT93" s="99"/>
      <c r="AU93" s="99"/>
      <c r="AV93" s="99"/>
      <c r="AY93" s="99"/>
      <c r="AZ93" s="99"/>
      <c r="BA93" s="99"/>
      <c r="BB93" s="99"/>
      <c r="BC93" s="99"/>
      <c r="BD93" s="99"/>
      <c r="BG93" s="77"/>
      <c r="BH93" s="77"/>
      <c r="BI93" s="77"/>
      <c r="BJ93" s="77"/>
      <c r="BK93" s="77"/>
      <c r="BL93" s="77"/>
      <c r="BM93" s="77"/>
      <c r="BN93" s="77"/>
      <c r="BO93" s="77"/>
    </row>
    <row r="94" spans="1:68" s="82" customFormat="1" x14ac:dyDescent="0.25">
      <c r="C94" s="98"/>
      <c r="D94" s="99"/>
      <c r="E94" s="99"/>
      <c r="F94" s="99"/>
      <c r="G94" s="99"/>
      <c r="H94" s="99"/>
      <c r="I94" s="100"/>
      <c r="J94" s="99"/>
      <c r="K94" s="99"/>
      <c r="L94" s="99"/>
      <c r="M94" s="99"/>
      <c r="N94" s="99"/>
      <c r="O94" s="98"/>
      <c r="P94" s="98"/>
      <c r="Q94" s="98"/>
      <c r="R94" s="99"/>
      <c r="S94" s="98"/>
      <c r="T94" s="99"/>
      <c r="U94" s="99"/>
      <c r="V94" s="99"/>
      <c r="W94" s="99"/>
      <c r="X94" s="99"/>
      <c r="Y94" s="98"/>
      <c r="Z94" s="98"/>
      <c r="AA94" s="98"/>
      <c r="AB94" s="98"/>
      <c r="AC94" s="98"/>
      <c r="AF94" s="98"/>
      <c r="AG94" s="99"/>
      <c r="AH94" s="99"/>
      <c r="AI94" s="99"/>
      <c r="AJ94" s="99"/>
      <c r="AM94" s="99"/>
      <c r="AN94" s="99"/>
      <c r="AO94" s="99"/>
      <c r="AP94" s="99"/>
      <c r="AS94" s="99"/>
      <c r="AT94" s="99"/>
      <c r="AU94" s="99"/>
      <c r="AV94" s="99"/>
      <c r="AY94" s="99"/>
      <c r="AZ94" s="99"/>
      <c r="BA94" s="99"/>
      <c r="BB94" s="99"/>
      <c r="BC94" s="99"/>
      <c r="BD94" s="99"/>
      <c r="BG94" s="77"/>
      <c r="BH94" s="77"/>
      <c r="BI94" s="77"/>
      <c r="BJ94" s="77"/>
      <c r="BK94" s="77"/>
      <c r="BL94" s="77"/>
      <c r="BM94" s="77"/>
      <c r="BN94" s="77"/>
      <c r="BO94" s="77"/>
    </row>
    <row r="95" spans="1:68" s="82" customFormat="1" x14ac:dyDescent="0.25">
      <c r="C95" s="98"/>
      <c r="D95" s="99"/>
      <c r="E95" s="99"/>
      <c r="F95" s="99"/>
      <c r="G95" s="99"/>
      <c r="H95" s="99"/>
      <c r="I95" s="100"/>
      <c r="J95" s="99"/>
      <c r="K95" s="99"/>
      <c r="L95" s="99"/>
      <c r="M95" s="99"/>
      <c r="N95" s="99"/>
      <c r="O95" s="98"/>
      <c r="P95" s="98"/>
      <c r="Q95" s="98"/>
      <c r="R95" s="99"/>
      <c r="S95" s="98"/>
      <c r="T95" s="99"/>
      <c r="U95" s="99"/>
      <c r="V95" s="99"/>
      <c r="W95" s="99"/>
      <c r="X95" s="99"/>
      <c r="Y95" s="98"/>
      <c r="Z95" s="98"/>
      <c r="AA95" s="98"/>
      <c r="AB95" s="98"/>
      <c r="AC95" s="98"/>
      <c r="AF95" s="98"/>
      <c r="AG95" s="99"/>
      <c r="AH95" s="99"/>
      <c r="AI95" s="99"/>
      <c r="AJ95" s="99"/>
      <c r="AM95" s="99"/>
      <c r="AN95" s="99"/>
      <c r="AO95" s="99"/>
      <c r="AP95" s="99"/>
      <c r="AS95" s="99"/>
      <c r="AT95" s="99"/>
      <c r="AU95" s="99"/>
      <c r="AV95" s="99"/>
      <c r="AY95" s="99"/>
      <c r="AZ95" s="99"/>
      <c r="BA95" s="99"/>
      <c r="BB95" s="99"/>
      <c r="BC95" s="99"/>
      <c r="BD95" s="99"/>
      <c r="BG95" s="77"/>
      <c r="BH95" s="77"/>
      <c r="BI95" s="77"/>
      <c r="BJ95" s="77"/>
      <c r="BK95" s="77"/>
      <c r="BL95" s="77"/>
      <c r="BM95" s="77"/>
      <c r="BN95" s="77"/>
      <c r="BO95" s="77"/>
    </row>
    <row r="96" spans="1:68" s="82" customFormat="1" x14ac:dyDescent="0.25">
      <c r="C96" s="98"/>
      <c r="D96" s="99"/>
      <c r="E96" s="99"/>
      <c r="F96" s="99"/>
      <c r="G96" s="99"/>
      <c r="H96" s="99"/>
      <c r="I96" s="100"/>
      <c r="J96" s="99"/>
      <c r="K96" s="99"/>
      <c r="L96" s="99"/>
      <c r="M96" s="99"/>
      <c r="N96" s="99"/>
      <c r="O96" s="98"/>
      <c r="P96" s="98"/>
      <c r="Q96" s="98"/>
      <c r="R96" s="99"/>
      <c r="S96" s="98"/>
      <c r="T96" s="99"/>
      <c r="U96" s="99"/>
      <c r="V96" s="99"/>
      <c r="W96" s="99"/>
      <c r="X96" s="99"/>
      <c r="Y96" s="98"/>
      <c r="Z96" s="98"/>
      <c r="AA96" s="98"/>
      <c r="AB96" s="98"/>
      <c r="AC96" s="98"/>
      <c r="AF96" s="98"/>
      <c r="AG96" s="99"/>
      <c r="AH96" s="99"/>
      <c r="AI96" s="99"/>
      <c r="AJ96" s="99"/>
      <c r="AM96" s="99"/>
      <c r="AN96" s="99"/>
      <c r="AO96" s="99"/>
      <c r="AP96" s="99"/>
      <c r="AS96" s="99"/>
      <c r="AT96" s="99"/>
      <c r="AU96" s="99"/>
      <c r="AV96" s="99"/>
      <c r="AY96" s="99"/>
      <c r="AZ96" s="99"/>
      <c r="BA96" s="99"/>
      <c r="BB96" s="99"/>
      <c r="BC96" s="99"/>
      <c r="BD96" s="99"/>
      <c r="BG96" s="77"/>
      <c r="BH96" s="77"/>
      <c r="BI96" s="77"/>
      <c r="BJ96" s="77"/>
      <c r="BK96" s="77"/>
      <c r="BL96" s="77"/>
      <c r="BM96" s="77"/>
      <c r="BN96" s="77"/>
      <c r="BO96" s="77"/>
    </row>
    <row r="97" spans="3:67" s="82" customFormat="1" x14ac:dyDescent="0.25">
      <c r="C97" s="98"/>
      <c r="D97" s="99"/>
      <c r="E97" s="99"/>
      <c r="F97" s="99"/>
      <c r="G97" s="99"/>
      <c r="H97" s="99"/>
      <c r="I97" s="100"/>
      <c r="J97" s="99"/>
      <c r="K97" s="99"/>
      <c r="L97" s="99"/>
      <c r="M97" s="99"/>
      <c r="N97" s="99"/>
      <c r="O97" s="98"/>
      <c r="P97" s="98"/>
      <c r="Q97" s="98"/>
      <c r="R97" s="99"/>
      <c r="S97" s="98"/>
      <c r="T97" s="99"/>
      <c r="U97" s="99"/>
      <c r="V97" s="99"/>
      <c r="W97" s="99"/>
      <c r="X97" s="99"/>
      <c r="Y97" s="98"/>
      <c r="Z97" s="98"/>
      <c r="AA97" s="98"/>
      <c r="AB97" s="98"/>
      <c r="AC97" s="98"/>
      <c r="AF97" s="98"/>
      <c r="AG97" s="99"/>
      <c r="AH97" s="99"/>
      <c r="AI97" s="99"/>
      <c r="AJ97" s="99"/>
      <c r="AM97" s="99"/>
      <c r="AN97" s="99"/>
      <c r="AO97" s="99"/>
      <c r="AP97" s="99"/>
      <c r="AS97" s="99"/>
      <c r="AT97" s="99"/>
      <c r="AU97" s="99"/>
      <c r="AV97" s="99"/>
      <c r="AY97" s="99"/>
      <c r="AZ97" s="99"/>
      <c r="BA97" s="99"/>
      <c r="BB97" s="99"/>
      <c r="BC97" s="99"/>
      <c r="BD97" s="99"/>
      <c r="BG97" s="77"/>
      <c r="BH97" s="77"/>
      <c r="BI97" s="77"/>
      <c r="BJ97" s="77"/>
      <c r="BK97" s="77"/>
      <c r="BL97" s="77"/>
      <c r="BM97" s="77"/>
      <c r="BN97" s="77"/>
      <c r="BO97" s="77"/>
    </row>
    <row r="98" spans="3:67" s="82" customFormat="1" x14ac:dyDescent="0.25">
      <c r="C98" s="98"/>
      <c r="D98" s="99"/>
      <c r="E98" s="99"/>
      <c r="F98" s="99"/>
      <c r="G98" s="99"/>
      <c r="H98" s="99"/>
      <c r="I98" s="100"/>
      <c r="J98" s="99"/>
      <c r="K98" s="99"/>
      <c r="L98" s="99"/>
      <c r="M98" s="99"/>
      <c r="N98" s="99"/>
      <c r="O98" s="98"/>
      <c r="P98" s="98"/>
      <c r="Q98" s="98"/>
      <c r="R98" s="99"/>
      <c r="S98" s="98"/>
      <c r="T98" s="99"/>
      <c r="U98" s="99"/>
      <c r="V98" s="99"/>
      <c r="W98" s="99"/>
      <c r="X98" s="99"/>
      <c r="Y98" s="98"/>
      <c r="Z98" s="98"/>
      <c r="AA98" s="98"/>
      <c r="AB98" s="98"/>
      <c r="AC98" s="98"/>
      <c r="AF98" s="98"/>
      <c r="AG98" s="99"/>
      <c r="AH98" s="99"/>
      <c r="AI98" s="99"/>
      <c r="AJ98" s="99"/>
      <c r="AM98" s="99"/>
      <c r="AN98" s="99"/>
      <c r="AO98" s="99"/>
      <c r="AP98" s="99"/>
      <c r="AS98" s="99"/>
      <c r="AT98" s="99"/>
      <c r="AU98" s="99"/>
      <c r="AV98" s="99"/>
      <c r="AY98" s="99"/>
      <c r="AZ98" s="99"/>
      <c r="BA98" s="99"/>
      <c r="BB98" s="99"/>
      <c r="BC98" s="99"/>
      <c r="BD98" s="99"/>
      <c r="BG98" s="77"/>
      <c r="BH98" s="77"/>
      <c r="BI98" s="77"/>
      <c r="BJ98" s="77"/>
      <c r="BK98" s="77"/>
      <c r="BL98" s="77"/>
      <c r="BM98" s="77"/>
      <c r="BN98" s="77"/>
      <c r="BO98" s="77"/>
    </row>
    <row r="99" spans="3:67" s="82" customFormat="1" x14ac:dyDescent="0.25">
      <c r="C99" s="98"/>
      <c r="D99" s="99"/>
      <c r="E99" s="99"/>
      <c r="F99" s="99"/>
      <c r="G99" s="99"/>
      <c r="H99" s="99"/>
      <c r="I99" s="100"/>
      <c r="J99" s="99"/>
      <c r="K99" s="99"/>
      <c r="L99" s="99"/>
      <c r="M99" s="99"/>
      <c r="N99" s="99"/>
      <c r="O99" s="98"/>
      <c r="P99" s="98"/>
      <c r="Q99" s="98"/>
      <c r="R99" s="99"/>
      <c r="S99" s="98"/>
      <c r="T99" s="99"/>
      <c r="U99" s="99"/>
      <c r="V99" s="99"/>
      <c r="W99" s="99"/>
      <c r="X99" s="99"/>
      <c r="Y99" s="98"/>
      <c r="Z99" s="98"/>
      <c r="AA99" s="98"/>
      <c r="AB99" s="98"/>
      <c r="AC99" s="98"/>
      <c r="AF99" s="98"/>
      <c r="AG99" s="99"/>
      <c r="AH99" s="99"/>
      <c r="AI99" s="99"/>
      <c r="AJ99" s="99"/>
      <c r="AM99" s="99"/>
      <c r="AN99" s="99"/>
      <c r="AO99" s="99"/>
      <c r="AP99" s="99"/>
      <c r="AS99" s="99"/>
      <c r="AT99" s="99"/>
      <c r="AU99" s="99"/>
      <c r="AV99" s="99"/>
      <c r="AY99" s="99"/>
      <c r="AZ99" s="99"/>
      <c r="BA99" s="99"/>
      <c r="BB99" s="99"/>
      <c r="BC99" s="99"/>
      <c r="BD99" s="99"/>
      <c r="BG99" s="77"/>
      <c r="BH99" s="77"/>
      <c r="BI99" s="77"/>
      <c r="BJ99" s="77"/>
      <c r="BK99" s="77"/>
      <c r="BL99" s="77"/>
      <c r="BM99" s="77"/>
      <c r="BN99" s="77"/>
      <c r="BO99" s="77"/>
    </row>
    <row r="100" spans="3:67" s="82" customFormat="1" x14ac:dyDescent="0.25">
      <c r="C100" s="98"/>
      <c r="D100" s="99"/>
      <c r="E100" s="99"/>
      <c r="F100" s="99"/>
      <c r="G100" s="99"/>
      <c r="H100" s="99"/>
      <c r="I100" s="100"/>
      <c r="J100" s="99"/>
      <c r="K100" s="99"/>
      <c r="L100" s="99"/>
      <c r="M100" s="99"/>
      <c r="N100" s="99"/>
      <c r="O100" s="98"/>
      <c r="P100" s="98"/>
      <c r="Q100" s="98"/>
      <c r="R100" s="99"/>
      <c r="S100" s="98"/>
      <c r="T100" s="99"/>
      <c r="U100" s="99"/>
      <c r="V100" s="99"/>
      <c r="W100" s="99"/>
      <c r="X100" s="99"/>
      <c r="Y100" s="98"/>
      <c r="Z100" s="98"/>
      <c r="AA100" s="98"/>
      <c r="AB100" s="98"/>
      <c r="AC100" s="98"/>
      <c r="AF100" s="98"/>
      <c r="AG100" s="99"/>
      <c r="AH100" s="99"/>
      <c r="AI100" s="99"/>
      <c r="AJ100" s="99"/>
      <c r="AM100" s="99"/>
      <c r="AN100" s="99"/>
      <c r="AO100" s="99"/>
      <c r="AP100" s="99"/>
      <c r="AS100" s="99"/>
      <c r="AT100" s="99"/>
      <c r="AU100" s="99"/>
      <c r="AV100" s="99"/>
      <c r="AY100" s="99"/>
      <c r="AZ100" s="99"/>
      <c r="BA100" s="99"/>
      <c r="BB100" s="99"/>
      <c r="BC100" s="99"/>
      <c r="BD100" s="99"/>
      <c r="BG100" s="77"/>
      <c r="BH100" s="77"/>
      <c r="BI100" s="77"/>
      <c r="BJ100" s="77"/>
      <c r="BK100" s="77"/>
      <c r="BL100" s="77"/>
      <c r="BM100" s="77"/>
      <c r="BN100" s="77"/>
      <c r="BO100" s="77"/>
    </row>
    <row r="101" spans="3:67" s="82" customFormat="1" x14ac:dyDescent="0.25">
      <c r="C101" s="98"/>
      <c r="D101" s="99"/>
      <c r="E101" s="99"/>
      <c r="F101" s="99"/>
      <c r="G101" s="99"/>
      <c r="H101" s="99"/>
      <c r="I101" s="100"/>
      <c r="J101" s="99"/>
      <c r="K101" s="99"/>
      <c r="L101" s="99"/>
      <c r="M101" s="99"/>
      <c r="N101" s="99"/>
      <c r="O101" s="98"/>
      <c r="P101" s="98"/>
      <c r="Q101" s="98"/>
      <c r="R101" s="99"/>
      <c r="S101" s="98"/>
      <c r="T101" s="99"/>
      <c r="U101" s="99"/>
      <c r="V101" s="99"/>
      <c r="W101" s="99"/>
      <c r="X101" s="99"/>
      <c r="Y101" s="98"/>
      <c r="Z101" s="98"/>
      <c r="AA101" s="98"/>
      <c r="AB101" s="98"/>
      <c r="AC101" s="98"/>
      <c r="AF101" s="98"/>
      <c r="AG101" s="99"/>
      <c r="AH101" s="99"/>
      <c r="AI101" s="99"/>
      <c r="AJ101" s="99"/>
      <c r="AM101" s="99"/>
      <c r="AN101" s="99"/>
      <c r="AO101" s="99"/>
      <c r="AP101" s="99"/>
      <c r="AS101" s="99"/>
      <c r="AT101" s="99"/>
      <c r="AU101" s="99"/>
      <c r="AV101" s="99"/>
      <c r="AY101" s="99"/>
      <c r="AZ101" s="99"/>
      <c r="BA101" s="99"/>
      <c r="BB101" s="99"/>
      <c r="BC101" s="99"/>
      <c r="BD101" s="99"/>
      <c r="BG101" s="77"/>
      <c r="BH101" s="77"/>
      <c r="BI101" s="77"/>
      <c r="BJ101" s="77"/>
      <c r="BK101" s="77"/>
      <c r="BL101" s="77"/>
      <c r="BM101" s="77"/>
      <c r="BN101" s="77"/>
      <c r="BO101" s="77"/>
    </row>
    <row r="102" spans="3:67" s="82" customFormat="1" x14ac:dyDescent="0.25">
      <c r="C102" s="98"/>
      <c r="D102" s="99"/>
      <c r="E102" s="99"/>
      <c r="F102" s="99"/>
      <c r="G102" s="99"/>
      <c r="H102" s="99"/>
      <c r="I102" s="100"/>
      <c r="J102" s="99"/>
      <c r="K102" s="99"/>
      <c r="L102" s="99"/>
      <c r="M102" s="99"/>
      <c r="N102" s="99"/>
      <c r="O102" s="98"/>
      <c r="P102" s="98"/>
      <c r="Q102" s="98"/>
      <c r="R102" s="99"/>
      <c r="S102" s="98"/>
      <c r="T102" s="99"/>
      <c r="U102" s="99"/>
      <c r="V102" s="99"/>
      <c r="W102" s="99"/>
      <c r="X102" s="99"/>
      <c r="Y102" s="98"/>
      <c r="Z102" s="98"/>
      <c r="AA102" s="98"/>
      <c r="AB102" s="98"/>
      <c r="AC102" s="98"/>
      <c r="AF102" s="98"/>
      <c r="AG102" s="99"/>
      <c r="AH102" s="99"/>
      <c r="AI102" s="99"/>
      <c r="AJ102" s="99"/>
      <c r="AM102" s="99"/>
      <c r="AN102" s="99"/>
      <c r="AO102" s="99"/>
      <c r="AP102" s="99"/>
      <c r="AS102" s="99"/>
      <c r="AT102" s="99"/>
      <c r="AU102" s="99"/>
      <c r="AV102" s="99"/>
      <c r="AY102" s="99"/>
      <c r="AZ102" s="99"/>
      <c r="BA102" s="99"/>
      <c r="BB102" s="99"/>
      <c r="BC102" s="99"/>
      <c r="BD102" s="99"/>
      <c r="BG102" s="77"/>
      <c r="BH102" s="77"/>
      <c r="BI102" s="77"/>
      <c r="BJ102" s="77"/>
      <c r="BK102" s="77"/>
      <c r="BL102" s="77"/>
      <c r="BM102" s="77"/>
      <c r="BN102" s="77"/>
      <c r="BO102" s="77"/>
    </row>
    <row r="103" spans="3:67" s="82" customFormat="1" x14ac:dyDescent="0.25">
      <c r="C103" s="98"/>
      <c r="D103" s="99"/>
      <c r="E103" s="99"/>
      <c r="F103" s="99"/>
      <c r="G103" s="99"/>
      <c r="H103" s="99"/>
      <c r="I103" s="100"/>
      <c r="J103" s="99"/>
      <c r="K103" s="99"/>
      <c r="L103" s="99"/>
      <c r="M103" s="99"/>
      <c r="N103" s="99"/>
      <c r="O103" s="98"/>
      <c r="P103" s="98"/>
      <c r="Q103" s="98"/>
      <c r="R103" s="99"/>
      <c r="S103" s="98"/>
      <c r="T103" s="99"/>
      <c r="U103" s="99"/>
      <c r="V103" s="99"/>
      <c r="W103" s="99"/>
      <c r="X103" s="99"/>
      <c r="Y103" s="98"/>
      <c r="Z103" s="98"/>
      <c r="AA103" s="98"/>
      <c r="AB103" s="98"/>
      <c r="AC103" s="98"/>
      <c r="AF103" s="98"/>
      <c r="AG103" s="99"/>
      <c r="AH103" s="99"/>
      <c r="AI103" s="99"/>
      <c r="AJ103" s="99"/>
      <c r="AM103" s="99"/>
      <c r="AN103" s="99"/>
      <c r="AO103" s="99"/>
      <c r="AP103" s="99"/>
      <c r="AS103" s="99"/>
      <c r="AT103" s="99"/>
      <c r="AU103" s="99"/>
      <c r="AV103" s="99"/>
      <c r="AY103" s="99"/>
      <c r="AZ103" s="99"/>
      <c r="BA103" s="99"/>
      <c r="BB103" s="99"/>
      <c r="BC103" s="99"/>
      <c r="BD103" s="99"/>
      <c r="BG103" s="77"/>
      <c r="BH103" s="77"/>
      <c r="BI103" s="77"/>
      <c r="BJ103" s="77"/>
      <c r="BK103" s="77"/>
      <c r="BL103" s="77"/>
      <c r="BM103" s="77"/>
      <c r="BN103" s="77"/>
      <c r="BO103" s="77"/>
    </row>
    <row r="104" spans="3:67" s="82" customFormat="1" x14ac:dyDescent="0.25">
      <c r="C104" s="98"/>
      <c r="D104" s="99"/>
      <c r="E104" s="99"/>
      <c r="F104" s="99"/>
      <c r="G104" s="99"/>
      <c r="H104" s="99"/>
      <c r="I104" s="100"/>
      <c r="J104" s="99"/>
      <c r="K104" s="99"/>
      <c r="L104" s="99"/>
      <c r="M104" s="99"/>
      <c r="N104" s="99"/>
      <c r="O104" s="98"/>
      <c r="P104" s="98"/>
      <c r="Q104" s="98"/>
      <c r="R104" s="99"/>
      <c r="S104" s="98"/>
      <c r="T104" s="99"/>
      <c r="U104" s="99"/>
      <c r="V104" s="99"/>
      <c r="W104" s="99"/>
      <c r="X104" s="99"/>
      <c r="Y104" s="98"/>
      <c r="Z104" s="98"/>
      <c r="AA104" s="98"/>
      <c r="AB104" s="98"/>
      <c r="AC104" s="98"/>
      <c r="AF104" s="98"/>
      <c r="AG104" s="99"/>
      <c r="AH104" s="99"/>
      <c r="AI104" s="99"/>
      <c r="AJ104" s="99"/>
      <c r="AM104" s="99"/>
      <c r="AN104" s="99"/>
      <c r="AO104" s="99"/>
      <c r="AP104" s="99"/>
      <c r="AS104" s="99"/>
      <c r="AT104" s="99"/>
      <c r="AU104" s="99"/>
      <c r="AV104" s="99"/>
      <c r="AY104" s="99"/>
      <c r="AZ104" s="99"/>
      <c r="BA104" s="99"/>
      <c r="BB104" s="99"/>
      <c r="BC104" s="99"/>
      <c r="BD104" s="99"/>
      <c r="BG104" s="77"/>
      <c r="BH104" s="77"/>
      <c r="BI104" s="77"/>
      <c r="BJ104" s="77"/>
      <c r="BK104" s="77"/>
      <c r="BL104" s="77"/>
      <c r="BM104" s="77"/>
      <c r="BN104" s="77"/>
      <c r="BO104" s="77"/>
    </row>
    <row r="105" spans="3:67" s="82" customFormat="1" x14ac:dyDescent="0.25">
      <c r="C105" s="98"/>
      <c r="D105" s="99"/>
      <c r="E105" s="99"/>
      <c r="F105" s="99"/>
      <c r="G105" s="99"/>
      <c r="H105" s="99"/>
      <c r="I105" s="100"/>
      <c r="J105" s="99"/>
      <c r="K105" s="99"/>
      <c r="L105" s="99"/>
      <c r="M105" s="99"/>
      <c r="N105" s="99"/>
      <c r="O105" s="98"/>
      <c r="P105" s="98"/>
      <c r="Q105" s="98"/>
      <c r="R105" s="99"/>
      <c r="S105" s="98"/>
      <c r="T105" s="99"/>
      <c r="U105" s="99"/>
      <c r="V105" s="99"/>
      <c r="W105" s="99"/>
      <c r="X105" s="99"/>
      <c r="Y105" s="98"/>
      <c r="Z105" s="98"/>
      <c r="AA105" s="98"/>
      <c r="AB105" s="98"/>
      <c r="AC105" s="98"/>
      <c r="AF105" s="98"/>
      <c r="AG105" s="99"/>
      <c r="AH105" s="99"/>
      <c r="AI105" s="99"/>
      <c r="AJ105" s="99"/>
      <c r="AM105" s="99"/>
      <c r="AN105" s="99"/>
      <c r="AO105" s="99"/>
      <c r="AP105" s="99"/>
      <c r="AS105" s="99"/>
      <c r="AT105" s="99"/>
      <c r="AU105" s="99"/>
      <c r="AV105" s="99"/>
      <c r="AY105" s="99"/>
      <c r="AZ105" s="99"/>
      <c r="BA105" s="99"/>
      <c r="BB105" s="99"/>
      <c r="BC105" s="99"/>
      <c r="BD105" s="99"/>
      <c r="BG105" s="77"/>
      <c r="BH105" s="77"/>
      <c r="BI105" s="77"/>
      <c r="BJ105" s="77"/>
      <c r="BK105" s="77"/>
      <c r="BL105" s="77"/>
      <c r="BM105" s="77"/>
      <c r="BN105" s="77"/>
      <c r="BO105" s="77"/>
    </row>
    <row r="106" spans="3:67" s="82" customFormat="1" x14ac:dyDescent="0.25">
      <c r="C106" s="98"/>
      <c r="D106" s="99"/>
      <c r="E106" s="99"/>
      <c r="F106" s="99"/>
      <c r="G106" s="99"/>
      <c r="H106" s="99"/>
      <c r="I106" s="100"/>
      <c r="J106" s="99"/>
      <c r="K106" s="99"/>
      <c r="L106" s="99"/>
      <c r="M106" s="99"/>
      <c r="N106" s="99"/>
      <c r="O106" s="98"/>
      <c r="P106" s="98"/>
      <c r="Q106" s="98"/>
      <c r="R106" s="99"/>
      <c r="S106" s="98"/>
      <c r="T106" s="99"/>
      <c r="U106" s="99"/>
      <c r="V106" s="99"/>
      <c r="W106" s="99"/>
      <c r="X106" s="99"/>
      <c r="Y106" s="98"/>
      <c r="Z106" s="98"/>
      <c r="AA106" s="98"/>
      <c r="AB106" s="98"/>
      <c r="AC106" s="98"/>
      <c r="AF106" s="98"/>
      <c r="AG106" s="99"/>
      <c r="AH106" s="99"/>
      <c r="AI106" s="99"/>
      <c r="AJ106" s="99"/>
      <c r="AM106" s="99"/>
      <c r="AN106" s="99"/>
      <c r="AO106" s="99"/>
      <c r="AP106" s="99"/>
      <c r="AS106" s="99"/>
      <c r="AT106" s="99"/>
      <c r="AU106" s="99"/>
      <c r="AV106" s="99"/>
      <c r="AY106" s="99"/>
      <c r="AZ106" s="99"/>
      <c r="BA106" s="99"/>
      <c r="BB106" s="99"/>
      <c r="BC106" s="99"/>
      <c r="BD106" s="99"/>
      <c r="BG106" s="77"/>
      <c r="BH106" s="77"/>
      <c r="BI106" s="77"/>
      <c r="BJ106" s="77"/>
      <c r="BK106" s="77"/>
      <c r="BL106" s="77"/>
      <c r="BM106" s="77"/>
      <c r="BN106" s="77"/>
      <c r="BO106" s="77"/>
    </row>
    <row r="107" spans="3:67" s="82" customFormat="1" x14ac:dyDescent="0.25">
      <c r="C107" s="98"/>
      <c r="D107" s="99"/>
      <c r="E107" s="99"/>
      <c r="F107" s="99"/>
      <c r="G107" s="99"/>
      <c r="H107" s="99"/>
      <c r="I107" s="100"/>
      <c r="J107" s="99"/>
      <c r="K107" s="99"/>
      <c r="L107" s="99"/>
      <c r="M107" s="99"/>
      <c r="N107" s="99"/>
      <c r="O107" s="98"/>
      <c r="P107" s="98"/>
      <c r="Q107" s="98"/>
      <c r="R107" s="99"/>
      <c r="S107" s="98"/>
      <c r="T107" s="99"/>
      <c r="U107" s="99"/>
      <c r="V107" s="99"/>
      <c r="W107" s="99"/>
      <c r="X107" s="99"/>
      <c r="Y107" s="98"/>
      <c r="Z107" s="98"/>
      <c r="AA107" s="98"/>
      <c r="AB107" s="98"/>
      <c r="AC107" s="98"/>
      <c r="AF107" s="98"/>
      <c r="AG107" s="99"/>
      <c r="AH107" s="99"/>
      <c r="AI107" s="99"/>
      <c r="AJ107" s="99"/>
      <c r="AM107" s="99"/>
      <c r="AN107" s="99"/>
      <c r="AO107" s="99"/>
      <c r="AP107" s="99"/>
      <c r="AS107" s="99"/>
      <c r="AT107" s="99"/>
      <c r="AU107" s="99"/>
      <c r="AV107" s="99"/>
      <c r="AY107" s="99"/>
      <c r="AZ107" s="99"/>
      <c r="BA107" s="99"/>
      <c r="BB107" s="99"/>
      <c r="BC107" s="99"/>
      <c r="BD107" s="99"/>
      <c r="BG107" s="77"/>
      <c r="BH107" s="77"/>
      <c r="BI107" s="77"/>
      <c r="BJ107" s="77"/>
      <c r="BK107" s="77"/>
      <c r="BL107" s="77"/>
      <c r="BM107" s="77"/>
      <c r="BN107" s="77"/>
      <c r="BO107" s="77"/>
    </row>
    <row r="108" spans="3:67" s="82" customFormat="1" x14ac:dyDescent="0.25">
      <c r="C108" s="98"/>
      <c r="D108" s="99"/>
      <c r="E108" s="99"/>
      <c r="F108" s="99"/>
      <c r="G108" s="99"/>
      <c r="H108" s="99"/>
      <c r="I108" s="100"/>
      <c r="J108" s="99"/>
      <c r="K108" s="99"/>
      <c r="L108" s="99"/>
      <c r="M108" s="99"/>
      <c r="N108" s="99"/>
      <c r="O108" s="98"/>
      <c r="P108" s="98"/>
      <c r="Q108" s="98"/>
      <c r="R108" s="99"/>
      <c r="S108" s="98"/>
      <c r="T108" s="99"/>
      <c r="U108" s="99"/>
      <c r="V108" s="99"/>
      <c r="W108" s="99"/>
      <c r="X108" s="99"/>
      <c r="Y108" s="98"/>
      <c r="Z108" s="98"/>
      <c r="AA108" s="98"/>
      <c r="AB108" s="98"/>
      <c r="AC108" s="98"/>
      <c r="AF108" s="98"/>
      <c r="AG108" s="99"/>
      <c r="AH108" s="99"/>
      <c r="AI108" s="99"/>
      <c r="AJ108" s="99"/>
      <c r="AM108" s="99"/>
      <c r="AN108" s="99"/>
      <c r="AO108" s="99"/>
      <c r="AP108" s="99"/>
      <c r="AS108" s="99"/>
      <c r="AT108" s="99"/>
      <c r="AU108" s="99"/>
      <c r="AV108" s="99"/>
      <c r="AY108" s="99"/>
      <c r="AZ108" s="99"/>
      <c r="BA108" s="99"/>
      <c r="BB108" s="99"/>
      <c r="BC108" s="99"/>
      <c r="BD108" s="99"/>
      <c r="BG108" s="77"/>
      <c r="BH108" s="77"/>
      <c r="BI108" s="77"/>
      <c r="BJ108" s="77"/>
      <c r="BK108" s="77"/>
      <c r="BL108" s="77"/>
      <c r="BM108" s="77"/>
      <c r="BN108" s="77"/>
      <c r="BO108" s="77"/>
    </row>
    <row r="109" spans="3:67" s="82" customFormat="1" x14ac:dyDescent="0.25">
      <c r="C109" s="98"/>
      <c r="D109" s="99"/>
      <c r="E109" s="99"/>
      <c r="F109" s="99"/>
      <c r="G109" s="99"/>
      <c r="H109" s="99"/>
      <c r="I109" s="100"/>
      <c r="J109" s="99"/>
      <c r="K109" s="99"/>
      <c r="L109" s="99"/>
      <c r="M109" s="99"/>
      <c r="N109" s="99"/>
      <c r="O109" s="98"/>
      <c r="P109" s="98"/>
      <c r="Q109" s="98"/>
      <c r="R109" s="99"/>
      <c r="S109" s="98"/>
      <c r="T109" s="99"/>
      <c r="U109" s="99"/>
      <c r="V109" s="99"/>
      <c r="W109" s="99"/>
      <c r="X109" s="99"/>
      <c r="Y109" s="98"/>
      <c r="Z109" s="98"/>
      <c r="AA109" s="98"/>
      <c r="AB109" s="98"/>
      <c r="AC109" s="98"/>
      <c r="AF109" s="98"/>
      <c r="AG109" s="99"/>
      <c r="AH109" s="99"/>
      <c r="AI109" s="99"/>
      <c r="AJ109" s="99"/>
      <c r="AM109" s="99"/>
      <c r="AN109" s="99"/>
      <c r="AO109" s="99"/>
      <c r="AP109" s="99"/>
      <c r="AS109" s="99"/>
      <c r="AT109" s="99"/>
      <c r="AU109" s="99"/>
      <c r="AV109" s="99"/>
      <c r="AY109" s="99"/>
      <c r="AZ109" s="99"/>
      <c r="BA109" s="99"/>
      <c r="BB109" s="99"/>
      <c r="BC109" s="99"/>
      <c r="BD109" s="99"/>
      <c r="BG109" s="77"/>
      <c r="BH109" s="77"/>
      <c r="BI109" s="77"/>
      <c r="BJ109" s="77"/>
      <c r="BK109" s="77"/>
      <c r="BL109" s="77"/>
      <c r="BM109" s="77"/>
      <c r="BN109" s="77"/>
      <c r="BO109" s="77"/>
    </row>
    <row r="110" spans="3:67" s="82" customFormat="1" x14ac:dyDescent="0.25">
      <c r="C110" s="98"/>
      <c r="D110" s="99"/>
      <c r="E110" s="99"/>
      <c r="F110" s="99"/>
      <c r="G110" s="99"/>
      <c r="H110" s="99"/>
      <c r="I110" s="100"/>
      <c r="J110" s="99"/>
      <c r="K110" s="99"/>
      <c r="L110" s="99"/>
      <c r="M110" s="99"/>
      <c r="N110" s="99"/>
      <c r="O110" s="98"/>
      <c r="P110" s="98"/>
      <c r="Q110" s="98"/>
      <c r="R110" s="99"/>
      <c r="S110" s="98"/>
      <c r="T110" s="99"/>
      <c r="U110" s="99"/>
      <c r="V110" s="99"/>
      <c r="W110" s="99"/>
      <c r="X110" s="99"/>
      <c r="Y110" s="98"/>
      <c r="Z110" s="98"/>
      <c r="AA110" s="98"/>
      <c r="AB110" s="98"/>
      <c r="AC110" s="98"/>
      <c r="AF110" s="98"/>
      <c r="AG110" s="99"/>
      <c r="AH110" s="99"/>
      <c r="AI110" s="99"/>
      <c r="AJ110" s="99"/>
      <c r="AM110" s="99"/>
      <c r="AN110" s="99"/>
      <c r="AO110" s="99"/>
      <c r="AP110" s="99"/>
      <c r="AS110" s="99"/>
      <c r="AT110" s="99"/>
      <c r="AU110" s="99"/>
      <c r="AV110" s="99"/>
      <c r="AY110" s="99"/>
      <c r="AZ110" s="99"/>
      <c r="BA110" s="99"/>
      <c r="BB110" s="99"/>
      <c r="BC110" s="99"/>
      <c r="BD110" s="99"/>
      <c r="BG110" s="77"/>
      <c r="BH110" s="77"/>
      <c r="BI110" s="77"/>
      <c r="BJ110" s="77"/>
      <c r="BK110" s="77"/>
      <c r="BL110" s="77"/>
      <c r="BM110" s="77"/>
      <c r="BN110" s="77"/>
      <c r="BO110" s="77"/>
    </row>
    <row r="111" spans="3:67" s="82" customFormat="1" x14ac:dyDescent="0.25">
      <c r="C111" s="98"/>
      <c r="D111" s="99"/>
      <c r="E111" s="99"/>
      <c r="F111" s="99"/>
      <c r="G111" s="99"/>
      <c r="H111" s="99"/>
      <c r="I111" s="100"/>
      <c r="J111" s="99"/>
      <c r="K111" s="99"/>
      <c r="L111" s="99"/>
      <c r="M111" s="99"/>
      <c r="N111" s="99"/>
      <c r="O111" s="98"/>
      <c r="P111" s="98"/>
      <c r="Q111" s="98"/>
      <c r="R111" s="99"/>
      <c r="S111" s="98"/>
      <c r="T111" s="99"/>
      <c r="U111" s="99"/>
      <c r="V111" s="99"/>
      <c r="W111" s="99"/>
      <c r="X111" s="99"/>
      <c r="Y111" s="98"/>
      <c r="Z111" s="98"/>
      <c r="AA111" s="98"/>
      <c r="AB111" s="98"/>
      <c r="AC111" s="98"/>
      <c r="AF111" s="98"/>
      <c r="AG111" s="99"/>
      <c r="AH111" s="99"/>
      <c r="AI111" s="99"/>
      <c r="AJ111" s="99"/>
      <c r="AM111" s="99"/>
      <c r="AN111" s="99"/>
      <c r="AO111" s="99"/>
      <c r="AP111" s="99"/>
      <c r="AS111" s="99"/>
      <c r="AT111" s="99"/>
      <c r="AU111" s="99"/>
      <c r="AV111" s="99"/>
      <c r="AY111" s="99"/>
      <c r="AZ111" s="99"/>
      <c r="BA111" s="99"/>
      <c r="BB111" s="99"/>
      <c r="BC111" s="99"/>
      <c r="BD111" s="99"/>
      <c r="BG111" s="77"/>
      <c r="BH111" s="77"/>
      <c r="BI111" s="77"/>
      <c r="BJ111" s="77"/>
      <c r="BK111" s="77"/>
      <c r="BL111" s="77"/>
      <c r="BM111" s="77"/>
      <c r="BN111" s="77"/>
      <c r="BO111" s="77"/>
    </row>
    <row r="112" spans="3:67" s="82" customFormat="1" x14ac:dyDescent="0.25">
      <c r="C112" s="98"/>
      <c r="D112" s="99"/>
      <c r="E112" s="99"/>
      <c r="F112" s="99"/>
      <c r="G112" s="99"/>
      <c r="H112" s="99"/>
      <c r="I112" s="100"/>
      <c r="J112" s="99"/>
      <c r="K112" s="99"/>
      <c r="L112" s="99"/>
      <c r="M112" s="99"/>
      <c r="N112" s="99"/>
      <c r="O112" s="98"/>
      <c r="P112" s="98"/>
      <c r="Q112" s="98"/>
      <c r="R112" s="99"/>
      <c r="S112" s="98"/>
      <c r="T112" s="99"/>
      <c r="U112" s="99"/>
      <c r="V112" s="99"/>
      <c r="W112" s="99"/>
      <c r="X112" s="99"/>
      <c r="Y112" s="98"/>
      <c r="Z112" s="98"/>
      <c r="AA112" s="98"/>
      <c r="AB112" s="98"/>
      <c r="AC112" s="98"/>
      <c r="AF112" s="98"/>
      <c r="AG112" s="99"/>
      <c r="AH112" s="99"/>
      <c r="AI112" s="99"/>
      <c r="AJ112" s="99"/>
      <c r="AM112" s="99"/>
      <c r="AN112" s="99"/>
      <c r="AO112" s="99"/>
      <c r="AP112" s="99"/>
      <c r="AS112" s="99"/>
      <c r="AT112" s="99"/>
      <c r="AU112" s="99"/>
      <c r="AV112" s="99"/>
      <c r="AY112" s="99"/>
      <c r="AZ112" s="99"/>
      <c r="BA112" s="99"/>
      <c r="BB112" s="99"/>
      <c r="BC112" s="99"/>
      <c r="BD112" s="99"/>
      <c r="BG112" s="77"/>
      <c r="BH112" s="77"/>
      <c r="BI112" s="77"/>
      <c r="BJ112" s="77"/>
      <c r="BK112" s="77"/>
      <c r="BL112" s="77"/>
      <c r="BM112" s="77"/>
      <c r="BN112" s="77"/>
      <c r="BO112" s="77"/>
    </row>
    <row r="113" spans="3:67" s="82" customFormat="1" x14ac:dyDescent="0.25">
      <c r="C113" s="98"/>
      <c r="D113" s="99"/>
      <c r="E113" s="99"/>
      <c r="F113" s="99"/>
      <c r="G113" s="99"/>
      <c r="H113" s="99"/>
      <c r="I113" s="100"/>
      <c r="J113" s="99"/>
      <c r="K113" s="99"/>
      <c r="L113" s="99"/>
      <c r="M113" s="99"/>
      <c r="N113" s="99"/>
      <c r="O113" s="98"/>
      <c r="P113" s="98"/>
      <c r="Q113" s="98"/>
      <c r="R113" s="99"/>
      <c r="S113" s="98"/>
      <c r="T113" s="99"/>
      <c r="U113" s="99"/>
      <c r="V113" s="99"/>
      <c r="W113" s="99"/>
      <c r="X113" s="99"/>
      <c r="Y113" s="98"/>
      <c r="Z113" s="98"/>
      <c r="AA113" s="98"/>
      <c r="AB113" s="98"/>
      <c r="AC113" s="98"/>
      <c r="AF113" s="98"/>
      <c r="AG113" s="99"/>
      <c r="AH113" s="99"/>
      <c r="AI113" s="99"/>
      <c r="AJ113" s="99"/>
      <c r="AM113" s="99"/>
      <c r="AN113" s="99"/>
      <c r="AO113" s="99"/>
      <c r="AP113" s="99"/>
      <c r="AS113" s="99"/>
      <c r="AT113" s="99"/>
      <c r="AU113" s="99"/>
      <c r="AV113" s="99"/>
      <c r="AY113" s="99"/>
      <c r="AZ113" s="99"/>
      <c r="BA113" s="99"/>
      <c r="BB113" s="99"/>
      <c r="BC113" s="99"/>
      <c r="BD113" s="99"/>
      <c r="BG113" s="77"/>
      <c r="BH113" s="77"/>
      <c r="BI113" s="77"/>
      <c r="BJ113" s="77"/>
      <c r="BK113" s="77"/>
      <c r="BL113" s="77"/>
      <c r="BM113" s="77"/>
      <c r="BN113" s="77"/>
      <c r="BO113" s="77"/>
    </row>
    <row r="114" spans="3:67" s="82" customFormat="1" x14ac:dyDescent="0.25">
      <c r="C114" s="98"/>
      <c r="D114" s="99"/>
      <c r="E114" s="99"/>
      <c r="F114" s="99"/>
      <c r="G114" s="99"/>
      <c r="H114" s="99"/>
      <c r="I114" s="100"/>
      <c r="J114" s="99"/>
      <c r="K114" s="99"/>
      <c r="L114" s="99"/>
      <c r="M114" s="99"/>
      <c r="N114" s="99"/>
      <c r="O114" s="98"/>
      <c r="P114" s="98"/>
      <c r="Q114" s="98"/>
      <c r="R114" s="99"/>
      <c r="S114" s="98"/>
      <c r="T114" s="99"/>
      <c r="U114" s="99"/>
      <c r="V114" s="99"/>
      <c r="W114" s="99"/>
      <c r="X114" s="99"/>
      <c r="Y114" s="98"/>
      <c r="Z114" s="98"/>
      <c r="AA114" s="98"/>
      <c r="AB114" s="98"/>
      <c r="AC114" s="98"/>
      <c r="AF114" s="98"/>
      <c r="AG114" s="99"/>
      <c r="AH114" s="99"/>
      <c r="AI114" s="99"/>
      <c r="AJ114" s="99"/>
      <c r="AM114" s="99"/>
      <c r="AN114" s="99"/>
      <c r="AO114" s="99"/>
      <c r="AP114" s="99"/>
      <c r="AS114" s="99"/>
      <c r="AT114" s="99"/>
      <c r="AU114" s="99"/>
      <c r="AV114" s="99"/>
      <c r="AY114" s="99"/>
      <c r="AZ114" s="99"/>
      <c r="BA114" s="99"/>
      <c r="BB114" s="99"/>
      <c r="BC114" s="99"/>
      <c r="BD114" s="99"/>
      <c r="BG114" s="77"/>
      <c r="BH114" s="77"/>
      <c r="BI114" s="77"/>
      <c r="BJ114" s="77"/>
      <c r="BK114" s="77"/>
      <c r="BL114" s="77"/>
      <c r="BM114" s="77"/>
      <c r="BN114" s="77"/>
      <c r="BO114" s="77"/>
    </row>
    <row r="115" spans="3:67" s="82" customFormat="1" x14ac:dyDescent="0.25">
      <c r="C115" s="98"/>
      <c r="D115" s="99"/>
      <c r="E115" s="99"/>
      <c r="F115" s="99"/>
      <c r="G115" s="99"/>
      <c r="H115" s="99"/>
      <c r="I115" s="100"/>
      <c r="J115" s="99"/>
      <c r="K115" s="99"/>
      <c r="L115" s="99"/>
      <c r="M115" s="99"/>
      <c r="N115" s="99"/>
      <c r="O115" s="98"/>
      <c r="P115" s="98"/>
      <c r="Q115" s="98"/>
      <c r="R115" s="99"/>
      <c r="S115" s="98"/>
      <c r="T115" s="99"/>
      <c r="U115" s="99"/>
      <c r="V115" s="99"/>
      <c r="W115" s="99"/>
      <c r="X115" s="99"/>
      <c r="Y115" s="98"/>
      <c r="Z115" s="98"/>
      <c r="AA115" s="98"/>
      <c r="AB115" s="98"/>
      <c r="AC115" s="98"/>
      <c r="AF115" s="98"/>
      <c r="AG115" s="99"/>
      <c r="AH115" s="99"/>
      <c r="AI115" s="99"/>
      <c r="AJ115" s="99"/>
      <c r="AM115" s="99"/>
      <c r="AN115" s="99"/>
      <c r="AO115" s="99"/>
      <c r="AP115" s="99"/>
      <c r="AS115" s="99"/>
      <c r="AT115" s="99"/>
      <c r="AU115" s="99"/>
      <c r="AV115" s="99"/>
      <c r="AY115" s="99"/>
      <c r="AZ115" s="99"/>
      <c r="BA115" s="99"/>
      <c r="BB115" s="99"/>
      <c r="BC115" s="99"/>
      <c r="BD115" s="99"/>
      <c r="BG115" s="77"/>
      <c r="BH115" s="77"/>
      <c r="BI115" s="77"/>
      <c r="BJ115" s="77"/>
      <c r="BK115" s="77"/>
      <c r="BL115" s="77"/>
      <c r="BM115" s="77"/>
      <c r="BN115" s="77"/>
      <c r="BO115" s="77"/>
    </row>
    <row r="116" spans="3:67" s="82" customFormat="1" x14ac:dyDescent="0.25">
      <c r="C116" s="98"/>
      <c r="D116" s="99"/>
      <c r="E116" s="99"/>
      <c r="F116" s="99"/>
      <c r="G116" s="99"/>
      <c r="H116" s="99"/>
      <c r="I116" s="100"/>
      <c r="J116" s="99"/>
      <c r="K116" s="99"/>
      <c r="L116" s="99"/>
      <c r="M116" s="99"/>
      <c r="N116" s="99"/>
      <c r="O116" s="98"/>
      <c r="P116" s="98"/>
      <c r="Q116" s="98"/>
      <c r="R116" s="99"/>
      <c r="S116" s="98"/>
      <c r="T116" s="99"/>
      <c r="U116" s="99"/>
      <c r="V116" s="99"/>
      <c r="W116" s="99"/>
      <c r="X116" s="99"/>
      <c r="Y116" s="98"/>
      <c r="Z116" s="98"/>
      <c r="AA116" s="98"/>
      <c r="AB116" s="98"/>
      <c r="AC116" s="98"/>
      <c r="AF116" s="98"/>
      <c r="AG116" s="99"/>
      <c r="AH116" s="99"/>
      <c r="AI116" s="99"/>
      <c r="AJ116" s="99"/>
      <c r="AM116" s="99"/>
      <c r="AN116" s="99"/>
      <c r="AO116" s="99"/>
      <c r="AP116" s="99"/>
      <c r="AS116" s="99"/>
      <c r="AT116" s="99"/>
      <c r="AU116" s="99"/>
      <c r="AV116" s="99"/>
      <c r="AY116" s="99"/>
      <c r="AZ116" s="99"/>
      <c r="BA116" s="99"/>
      <c r="BB116" s="99"/>
      <c r="BC116" s="99"/>
      <c r="BD116" s="99"/>
      <c r="BG116" s="77"/>
      <c r="BH116" s="77"/>
      <c r="BI116" s="77"/>
      <c r="BJ116" s="77"/>
      <c r="BK116" s="77"/>
      <c r="BL116" s="77"/>
      <c r="BM116" s="77"/>
      <c r="BN116" s="77"/>
      <c r="BO116" s="77"/>
    </row>
    <row r="117" spans="3:67" s="82" customFormat="1" x14ac:dyDescent="0.25">
      <c r="C117" s="98"/>
      <c r="D117" s="99"/>
      <c r="E117" s="99"/>
      <c r="F117" s="99"/>
      <c r="G117" s="99"/>
      <c r="H117" s="99"/>
      <c r="I117" s="100"/>
      <c r="J117" s="99"/>
      <c r="K117" s="99"/>
      <c r="L117" s="99"/>
      <c r="M117" s="99"/>
      <c r="N117" s="99"/>
      <c r="O117" s="98"/>
      <c r="P117" s="98"/>
      <c r="Q117" s="98"/>
      <c r="R117" s="99"/>
      <c r="S117" s="98"/>
      <c r="T117" s="99"/>
      <c r="U117" s="99"/>
      <c r="V117" s="99"/>
      <c r="W117" s="99"/>
      <c r="X117" s="99"/>
      <c r="Y117" s="98"/>
      <c r="Z117" s="98"/>
      <c r="AA117" s="98"/>
      <c r="AB117" s="98"/>
      <c r="AC117" s="98"/>
      <c r="AF117" s="98"/>
      <c r="AG117" s="99"/>
      <c r="AH117" s="99"/>
      <c r="AI117" s="99"/>
      <c r="AJ117" s="99"/>
      <c r="AM117" s="99"/>
      <c r="AN117" s="99"/>
      <c r="AO117" s="99"/>
      <c r="AP117" s="99"/>
      <c r="AS117" s="99"/>
      <c r="AT117" s="99"/>
      <c r="AU117" s="99"/>
      <c r="AV117" s="99"/>
      <c r="AY117" s="99"/>
      <c r="AZ117" s="99"/>
      <c r="BA117" s="99"/>
      <c r="BB117" s="99"/>
      <c r="BC117" s="99"/>
      <c r="BD117" s="99"/>
      <c r="BG117" s="77"/>
      <c r="BH117" s="77"/>
      <c r="BI117" s="77"/>
      <c r="BJ117" s="77"/>
      <c r="BK117" s="77"/>
      <c r="BL117" s="77"/>
      <c r="BM117" s="77"/>
      <c r="BN117" s="77"/>
      <c r="BO117" s="77"/>
    </row>
    <row r="118" spans="3:67" s="82" customFormat="1" x14ac:dyDescent="0.25">
      <c r="C118" s="98"/>
      <c r="D118" s="99"/>
      <c r="E118" s="99"/>
      <c r="F118" s="99"/>
      <c r="G118" s="99"/>
      <c r="H118" s="99"/>
      <c r="I118" s="100"/>
      <c r="J118" s="99"/>
      <c r="K118" s="99"/>
      <c r="L118" s="99"/>
      <c r="M118" s="99"/>
      <c r="N118" s="99"/>
      <c r="O118" s="98"/>
      <c r="P118" s="98"/>
      <c r="Q118" s="98"/>
      <c r="R118" s="99"/>
      <c r="S118" s="98"/>
      <c r="T118" s="99"/>
      <c r="U118" s="99"/>
      <c r="V118" s="99"/>
      <c r="W118" s="99"/>
      <c r="X118" s="99"/>
      <c r="Y118" s="98"/>
      <c r="Z118" s="98"/>
      <c r="AA118" s="98"/>
      <c r="AB118" s="98"/>
      <c r="AC118" s="98"/>
      <c r="AF118" s="98"/>
      <c r="AG118" s="99"/>
      <c r="AH118" s="99"/>
      <c r="AI118" s="99"/>
      <c r="AJ118" s="99"/>
      <c r="AM118" s="99"/>
      <c r="AN118" s="99"/>
      <c r="AO118" s="99"/>
      <c r="AP118" s="99"/>
      <c r="AS118" s="99"/>
      <c r="AT118" s="99"/>
      <c r="AU118" s="99"/>
      <c r="AV118" s="99"/>
      <c r="AY118" s="99"/>
      <c r="AZ118" s="99"/>
      <c r="BA118" s="99"/>
      <c r="BB118" s="99"/>
      <c r="BC118" s="99"/>
      <c r="BD118" s="99"/>
      <c r="BG118" s="77"/>
      <c r="BH118" s="77"/>
      <c r="BI118" s="77"/>
      <c r="BJ118" s="77"/>
      <c r="BK118" s="77"/>
      <c r="BL118" s="77"/>
      <c r="BM118" s="77"/>
      <c r="BN118" s="77"/>
      <c r="BO118" s="77"/>
    </row>
    <row r="119" spans="3:67" s="82" customFormat="1" x14ac:dyDescent="0.25">
      <c r="C119" s="98"/>
      <c r="D119" s="99"/>
      <c r="E119" s="99"/>
      <c r="F119" s="99"/>
      <c r="G119" s="99"/>
      <c r="H119" s="99"/>
      <c r="I119" s="100"/>
      <c r="J119" s="99"/>
      <c r="K119" s="99"/>
      <c r="L119" s="99"/>
      <c r="M119" s="99"/>
      <c r="N119" s="99"/>
      <c r="O119" s="98"/>
      <c r="P119" s="98"/>
      <c r="Q119" s="98"/>
      <c r="R119" s="99"/>
      <c r="S119" s="98"/>
      <c r="T119" s="99"/>
      <c r="U119" s="99"/>
      <c r="V119" s="99"/>
      <c r="W119" s="99"/>
      <c r="X119" s="99"/>
      <c r="Y119" s="98"/>
      <c r="Z119" s="98"/>
      <c r="AA119" s="98"/>
      <c r="AB119" s="98"/>
      <c r="AC119" s="98"/>
      <c r="AF119" s="98"/>
      <c r="AG119" s="99"/>
      <c r="AH119" s="99"/>
      <c r="AI119" s="99"/>
      <c r="AJ119" s="99"/>
      <c r="AM119" s="99"/>
      <c r="AN119" s="99"/>
      <c r="AO119" s="99"/>
      <c r="AP119" s="99"/>
      <c r="AS119" s="99"/>
      <c r="AT119" s="99"/>
      <c r="AU119" s="99"/>
      <c r="AV119" s="99"/>
      <c r="AY119" s="99"/>
      <c r="AZ119" s="99"/>
      <c r="BA119" s="99"/>
      <c r="BB119" s="99"/>
      <c r="BC119" s="99"/>
      <c r="BD119" s="99"/>
      <c r="BG119" s="77"/>
      <c r="BH119" s="77"/>
      <c r="BI119" s="77"/>
      <c r="BJ119" s="77"/>
      <c r="BK119" s="77"/>
      <c r="BL119" s="77"/>
      <c r="BM119" s="77"/>
      <c r="BN119" s="77"/>
      <c r="BO119" s="77"/>
    </row>
    <row r="120" spans="3:67" s="82" customFormat="1" x14ac:dyDescent="0.25">
      <c r="C120" s="98"/>
      <c r="D120" s="99"/>
      <c r="E120" s="99"/>
      <c r="F120" s="99"/>
      <c r="G120" s="99"/>
      <c r="H120" s="99"/>
      <c r="I120" s="100"/>
      <c r="J120" s="99"/>
      <c r="K120" s="99"/>
      <c r="L120" s="99"/>
      <c r="M120" s="99"/>
      <c r="N120" s="99"/>
      <c r="O120" s="98"/>
      <c r="P120" s="98"/>
      <c r="Q120" s="98"/>
      <c r="R120" s="99"/>
      <c r="S120" s="98"/>
      <c r="T120" s="99"/>
      <c r="U120" s="99"/>
      <c r="V120" s="99"/>
      <c r="W120" s="99"/>
      <c r="X120" s="99"/>
      <c r="Y120" s="98"/>
      <c r="Z120" s="98"/>
      <c r="AA120" s="98"/>
      <c r="AB120" s="98"/>
      <c r="AC120" s="98"/>
      <c r="AF120" s="98"/>
      <c r="AG120" s="99"/>
      <c r="AH120" s="99"/>
      <c r="AI120" s="99"/>
      <c r="AJ120" s="99"/>
      <c r="AM120" s="99"/>
      <c r="AN120" s="99"/>
      <c r="AO120" s="99"/>
      <c r="AP120" s="99"/>
      <c r="AS120" s="99"/>
      <c r="AT120" s="99"/>
      <c r="AU120" s="99"/>
      <c r="AV120" s="99"/>
      <c r="AY120" s="99"/>
      <c r="AZ120" s="99"/>
      <c r="BA120" s="99"/>
      <c r="BB120" s="99"/>
      <c r="BC120" s="99"/>
      <c r="BD120" s="99"/>
      <c r="BG120" s="77"/>
      <c r="BH120" s="77"/>
      <c r="BI120" s="77"/>
      <c r="BJ120" s="77"/>
      <c r="BK120" s="77"/>
      <c r="BL120" s="77"/>
      <c r="BM120" s="77"/>
      <c r="BN120" s="77"/>
      <c r="BO120" s="77"/>
    </row>
    <row r="121" spans="3:67" s="82" customFormat="1" x14ac:dyDescent="0.25">
      <c r="C121" s="98"/>
      <c r="D121" s="99"/>
      <c r="E121" s="99"/>
      <c r="F121" s="99"/>
      <c r="G121" s="99"/>
      <c r="H121" s="99"/>
      <c r="I121" s="100"/>
      <c r="J121" s="99"/>
      <c r="K121" s="99"/>
      <c r="L121" s="99"/>
      <c r="M121" s="99"/>
      <c r="N121" s="99"/>
      <c r="O121" s="98"/>
      <c r="P121" s="98"/>
      <c r="Q121" s="98"/>
      <c r="R121" s="99"/>
      <c r="S121" s="98"/>
      <c r="T121" s="99"/>
      <c r="U121" s="99"/>
      <c r="V121" s="99"/>
      <c r="W121" s="99"/>
      <c r="X121" s="99"/>
      <c r="Y121" s="98"/>
      <c r="Z121" s="98"/>
      <c r="AA121" s="98"/>
      <c r="AB121" s="98"/>
      <c r="AC121" s="98"/>
      <c r="AF121" s="98"/>
      <c r="AG121" s="99"/>
      <c r="AH121" s="99"/>
      <c r="AI121" s="99"/>
      <c r="AJ121" s="99"/>
      <c r="AM121" s="99"/>
      <c r="AN121" s="99"/>
      <c r="AO121" s="99"/>
      <c r="AP121" s="99"/>
      <c r="AS121" s="99"/>
      <c r="AT121" s="99"/>
      <c r="AU121" s="99"/>
      <c r="AV121" s="99"/>
      <c r="AY121" s="99"/>
      <c r="AZ121" s="99"/>
      <c r="BA121" s="99"/>
      <c r="BB121" s="99"/>
      <c r="BC121" s="99"/>
      <c r="BD121" s="99"/>
      <c r="BG121" s="77"/>
      <c r="BH121" s="77"/>
      <c r="BI121" s="77"/>
      <c r="BJ121" s="77"/>
      <c r="BK121" s="77"/>
      <c r="BL121" s="77"/>
      <c r="BM121" s="77"/>
      <c r="BN121" s="77"/>
      <c r="BO121" s="77"/>
    </row>
    <row r="122" spans="3:67" s="82" customFormat="1" x14ac:dyDescent="0.25">
      <c r="C122" s="98"/>
      <c r="D122" s="99"/>
      <c r="E122" s="99"/>
      <c r="F122" s="99"/>
      <c r="G122" s="99"/>
      <c r="H122" s="99"/>
      <c r="I122" s="100"/>
      <c r="J122" s="99"/>
      <c r="K122" s="99"/>
      <c r="L122" s="99"/>
      <c r="M122" s="99"/>
      <c r="N122" s="99"/>
      <c r="O122" s="98"/>
      <c r="P122" s="98"/>
      <c r="Q122" s="98"/>
      <c r="R122" s="99"/>
      <c r="S122" s="98"/>
      <c r="T122" s="99"/>
      <c r="U122" s="99"/>
      <c r="V122" s="99"/>
      <c r="W122" s="99"/>
      <c r="X122" s="99"/>
      <c r="Y122" s="98"/>
      <c r="Z122" s="98"/>
      <c r="AA122" s="98"/>
      <c r="AB122" s="98"/>
      <c r="AC122" s="98"/>
      <c r="AF122" s="98"/>
      <c r="AG122" s="99"/>
      <c r="AH122" s="99"/>
      <c r="AI122" s="99"/>
      <c r="AJ122" s="99"/>
      <c r="AM122" s="99"/>
      <c r="AN122" s="99"/>
      <c r="AO122" s="99"/>
      <c r="AP122" s="99"/>
      <c r="AS122" s="99"/>
      <c r="AT122" s="99"/>
      <c r="AU122" s="99"/>
      <c r="AV122" s="99"/>
      <c r="AY122" s="99"/>
      <c r="AZ122" s="99"/>
      <c r="BA122" s="99"/>
      <c r="BB122" s="99"/>
      <c r="BC122" s="99"/>
      <c r="BD122" s="99"/>
      <c r="BG122" s="77"/>
      <c r="BH122" s="77"/>
      <c r="BI122" s="77"/>
      <c r="BJ122" s="77"/>
      <c r="BK122" s="77"/>
      <c r="BL122" s="77"/>
      <c r="BM122" s="77"/>
      <c r="BN122" s="77"/>
      <c r="BO122" s="77"/>
    </row>
    <row r="123" spans="3:67" s="82" customFormat="1" x14ac:dyDescent="0.25">
      <c r="C123" s="98"/>
      <c r="D123" s="99"/>
      <c r="E123" s="99"/>
      <c r="F123" s="99"/>
      <c r="G123" s="99"/>
      <c r="H123" s="99"/>
      <c r="I123" s="100"/>
      <c r="J123" s="99"/>
      <c r="K123" s="99"/>
      <c r="L123" s="99"/>
      <c r="M123" s="99"/>
      <c r="N123" s="99"/>
      <c r="O123" s="98"/>
      <c r="P123" s="98"/>
      <c r="Q123" s="98"/>
      <c r="R123" s="99"/>
      <c r="S123" s="98"/>
      <c r="T123" s="99"/>
      <c r="U123" s="99"/>
      <c r="V123" s="99"/>
      <c r="W123" s="99"/>
      <c r="X123" s="99"/>
      <c r="Y123" s="98"/>
      <c r="Z123" s="98"/>
      <c r="AA123" s="98"/>
      <c r="AB123" s="98"/>
      <c r="AC123" s="98"/>
      <c r="AF123" s="98"/>
      <c r="AG123" s="99"/>
      <c r="AH123" s="99"/>
      <c r="AI123" s="99"/>
      <c r="AJ123" s="99"/>
      <c r="AM123" s="99"/>
      <c r="AN123" s="99"/>
      <c r="AO123" s="99"/>
      <c r="AP123" s="99"/>
      <c r="AS123" s="99"/>
      <c r="AT123" s="99"/>
      <c r="AU123" s="99"/>
      <c r="AV123" s="99"/>
      <c r="AY123" s="99"/>
      <c r="AZ123" s="99"/>
      <c r="BA123" s="99"/>
      <c r="BB123" s="99"/>
      <c r="BC123" s="99"/>
      <c r="BD123" s="99"/>
      <c r="BG123" s="77"/>
      <c r="BH123" s="77"/>
      <c r="BI123" s="77"/>
      <c r="BJ123" s="77"/>
      <c r="BK123" s="77"/>
      <c r="BL123" s="77"/>
      <c r="BM123" s="77"/>
      <c r="BN123" s="77"/>
      <c r="BO123" s="77"/>
    </row>
    <row r="124" spans="3:67" s="82" customFormat="1" x14ac:dyDescent="0.25">
      <c r="C124" s="98"/>
      <c r="D124" s="99"/>
      <c r="E124" s="99"/>
      <c r="F124" s="99"/>
      <c r="G124" s="99"/>
      <c r="H124" s="99"/>
      <c r="I124" s="100"/>
      <c r="J124" s="99"/>
      <c r="K124" s="99"/>
      <c r="L124" s="99"/>
      <c r="M124" s="99"/>
      <c r="N124" s="99"/>
      <c r="O124" s="98"/>
      <c r="P124" s="98"/>
      <c r="Q124" s="98"/>
      <c r="R124" s="99"/>
      <c r="S124" s="98"/>
      <c r="T124" s="99"/>
      <c r="U124" s="99"/>
      <c r="V124" s="99"/>
      <c r="W124" s="99"/>
      <c r="X124" s="99"/>
      <c r="Y124" s="98"/>
      <c r="Z124" s="98"/>
      <c r="AA124" s="98"/>
      <c r="AB124" s="98"/>
      <c r="AC124" s="98"/>
      <c r="AF124" s="98"/>
      <c r="AG124" s="99"/>
      <c r="AH124" s="99"/>
      <c r="AI124" s="99"/>
      <c r="AJ124" s="99"/>
      <c r="AM124" s="99"/>
      <c r="AN124" s="99"/>
      <c r="AO124" s="99"/>
      <c r="AP124" s="99"/>
      <c r="AS124" s="99"/>
      <c r="AT124" s="99"/>
      <c r="AU124" s="99"/>
      <c r="AV124" s="99"/>
      <c r="AY124" s="99"/>
      <c r="AZ124" s="99"/>
      <c r="BA124" s="99"/>
      <c r="BB124" s="99"/>
      <c r="BC124" s="99"/>
      <c r="BD124" s="99"/>
      <c r="BG124" s="77"/>
      <c r="BH124" s="77"/>
      <c r="BI124" s="77"/>
      <c r="BJ124" s="77"/>
      <c r="BK124" s="77"/>
      <c r="BL124" s="77"/>
      <c r="BM124" s="77"/>
      <c r="BN124" s="77"/>
      <c r="BO124" s="77"/>
    </row>
    <row r="125" spans="3:67" s="82" customFormat="1" x14ac:dyDescent="0.25">
      <c r="C125" s="98"/>
      <c r="D125" s="99"/>
      <c r="E125" s="99"/>
      <c r="F125" s="99"/>
      <c r="G125" s="99"/>
      <c r="H125" s="99"/>
      <c r="I125" s="100"/>
      <c r="J125" s="99"/>
      <c r="K125" s="99"/>
      <c r="L125" s="99"/>
      <c r="M125" s="99"/>
      <c r="N125" s="99"/>
      <c r="O125" s="98"/>
      <c r="P125" s="98"/>
      <c r="Q125" s="98"/>
      <c r="R125" s="99"/>
      <c r="S125" s="98"/>
      <c r="T125" s="99"/>
      <c r="U125" s="99"/>
      <c r="V125" s="99"/>
      <c r="W125" s="99"/>
      <c r="X125" s="99"/>
      <c r="Y125" s="98"/>
      <c r="Z125" s="98"/>
      <c r="AA125" s="98"/>
      <c r="AB125" s="98"/>
      <c r="AC125" s="98"/>
      <c r="AF125" s="98"/>
      <c r="AG125" s="99"/>
      <c r="AH125" s="99"/>
      <c r="AI125" s="99"/>
      <c r="AJ125" s="99"/>
      <c r="AM125" s="99"/>
      <c r="AN125" s="99"/>
      <c r="AO125" s="99"/>
      <c r="AP125" s="99"/>
      <c r="AS125" s="99"/>
      <c r="AT125" s="99"/>
      <c r="AU125" s="99"/>
      <c r="AV125" s="99"/>
      <c r="AY125" s="99"/>
      <c r="AZ125" s="99"/>
      <c r="BA125" s="99"/>
      <c r="BB125" s="99"/>
      <c r="BC125" s="99"/>
      <c r="BD125" s="99"/>
      <c r="BG125" s="77"/>
      <c r="BH125" s="77"/>
      <c r="BI125" s="77"/>
      <c r="BJ125" s="77"/>
      <c r="BK125" s="77"/>
      <c r="BL125" s="77"/>
      <c r="BM125" s="77"/>
      <c r="BN125" s="77"/>
      <c r="BO125" s="77"/>
    </row>
    <row r="126" spans="3:67" s="82" customFormat="1" x14ac:dyDescent="0.25">
      <c r="C126" s="98"/>
      <c r="D126" s="99"/>
      <c r="E126" s="99"/>
      <c r="F126" s="99"/>
      <c r="G126" s="99"/>
      <c r="H126" s="99"/>
      <c r="I126" s="100"/>
      <c r="J126" s="99"/>
      <c r="K126" s="99"/>
      <c r="L126" s="99"/>
      <c r="M126" s="99"/>
      <c r="N126" s="99"/>
      <c r="O126" s="98"/>
      <c r="P126" s="98"/>
      <c r="Q126" s="98"/>
      <c r="R126" s="99"/>
      <c r="S126" s="98"/>
      <c r="T126" s="99"/>
      <c r="U126" s="99"/>
      <c r="V126" s="99"/>
      <c r="W126" s="99"/>
      <c r="X126" s="99"/>
      <c r="Y126" s="98"/>
      <c r="Z126" s="98"/>
      <c r="AA126" s="98"/>
      <c r="AB126" s="98"/>
      <c r="AC126" s="98"/>
      <c r="AF126" s="98"/>
      <c r="AG126" s="99"/>
      <c r="AH126" s="99"/>
      <c r="AI126" s="99"/>
      <c r="AJ126" s="99"/>
      <c r="AM126" s="99"/>
      <c r="AN126" s="99"/>
      <c r="AO126" s="99"/>
      <c r="AP126" s="99"/>
      <c r="AS126" s="99"/>
      <c r="AT126" s="99"/>
      <c r="AU126" s="99"/>
      <c r="AV126" s="99"/>
      <c r="AY126" s="99"/>
      <c r="AZ126" s="99"/>
      <c r="BA126" s="99"/>
      <c r="BB126" s="99"/>
      <c r="BC126" s="99"/>
      <c r="BD126" s="99"/>
      <c r="BG126" s="77"/>
      <c r="BH126" s="77"/>
      <c r="BI126" s="77"/>
      <c r="BJ126" s="77"/>
      <c r="BK126" s="77"/>
      <c r="BL126" s="77"/>
      <c r="BM126" s="77"/>
      <c r="BN126" s="77"/>
      <c r="BO126" s="77"/>
    </row>
    <row r="127" spans="3:67" s="82" customFormat="1" x14ac:dyDescent="0.25">
      <c r="C127" s="98"/>
      <c r="D127" s="99"/>
      <c r="E127" s="99"/>
      <c r="F127" s="99"/>
      <c r="G127" s="99"/>
      <c r="H127" s="99"/>
      <c r="I127" s="100"/>
      <c r="J127" s="99"/>
      <c r="K127" s="99"/>
      <c r="L127" s="99"/>
      <c r="M127" s="99"/>
      <c r="N127" s="99"/>
      <c r="O127" s="98"/>
      <c r="P127" s="98"/>
      <c r="Q127" s="98"/>
      <c r="R127" s="99"/>
      <c r="S127" s="98"/>
      <c r="T127" s="99"/>
      <c r="U127" s="99"/>
      <c r="V127" s="99"/>
      <c r="W127" s="99"/>
      <c r="X127" s="99"/>
      <c r="Y127" s="98"/>
      <c r="Z127" s="98"/>
      <c r="AA127" s="98"/>
      <c r="AB127" s="98"/>
      <c r="AC127" s="98"/>
      <c r="AF127" s="98"/>
      <c r="AG127" s="99"/>
      <c r="AH127" s="99"/>
      <c r="AI127" s="99"/>
      <c r="AJ127" s="99"/>
      <c r="AM127" s="99"/>
      <c r="AN127" s="99"/>
      <c r="AO127" s="99"/>
      <c r="AP127" s="99"/>
      <c r="AS127" s="99"/>
      <c r="AT127" s="99"/>
      <c r="AU127" s="99"/>
      <c r="AV127" s="99"/>
      <c r="AY127" s="99"/>
      <c r="AZ127" s="99"/>
      <c r="BA127" s="99"/>
      <c r="BB127" s="99"/>
      <c r="BC127" s="99"/>
      <c r="BD127" s="99"/>
      <c r="BG127" s="77"/>
      <c r="BH127" s="77"/>
      <c r="BI127" s="77"/>
      <c r="BJ127" s="77"/>
      <c r="BK127" s="77"/>
      <c r="BL127" s="77"/>
      <c r="BM127" s="77"/>
      <c r="BN127" s="77"/>
      <c r="BO127" s="77"/>
    </row>
    <row r="128" spans="3:67" s="82" customFormat="1" x14ac:dyDescent="0.25">
      <c r="C128" s="98"/>
      <c r="D128" s="99"/>
      <c r="E128" s="99"/>
      <c r="F128" s="99"/>
      <c r="G128" s="99"/>
      <c r="H128" s="99"/>
      <c r="I128" s="100"/>
      <c r="J128" s="99"/>
      <c r="K128" s="99"/>
      <c r="L128" s="99"/>
      <c r="M128" s="99"/>
      <c r="N128" s="99"/>
      <c r="O128" s="98"/>
      <c r="P128" s="98"/>
      <c r="Q128" s="98"/>
      <c r="R128" s="99"/>
      <c r="S128" s="98"/>
      <c r="T128" s="99"/>
      <c r="U128" s="99"/>
      <c r="V128" s="99"/>
      <c r="W128" s="99"/>
      <c r="X128" s="99"/>
      <c r="Y128" s="98"/>
      <c r="Z128" s="98"/>
      <c r="AA128" s="98"/>
      <c r="AB128" s="98"/>
      <c r="AC128" s="98"/>
      <c r="AF128" s="98"/>
      <c r="AG128" s="99"/>
      <c r="AH128" s="99"/>
      <c r="AI128" s="99"/>
      <c r="AJ128" s="99"/>
      <c r="AM128" s="99"/>
      <c r="AN128" s="99"/>
      <c r="AO128" s="99"/>
      <c r="AP128" s="99"/>
      <c r="AS128" s="99"/>
      <c r="AT128" s="99"/>
      <c r="AU128" s="99"/>
      <c r="AV128" s="99"/>
      <c r="AY128" s="99"/>
      <c r="AZ128" s="99"/>
      <c r="BA128" s="99"/>
      <c r="BB128" s="99"/>
      <c r="BC128" s="99"/>
      <c r="BD128" s="99"/>
      <c r="BG128" s="77"/>
      <c r="BH128" s="77"/>
      <c r="BI128" s="77"/>
      <c r="BJ128" s="77"/>
      <c r="BK128" s="77"/>
      <c r="BL128" s="77"/>
      <c r="BM128" s="77"/>
      <c r="BN128" s="77"/>
      <c r="BO128" s="77"/>
    </row>
    <row r="129" spans="3:67" s="82" customFormat="1" x14ac:dyDescent="0.25">
      <c r="C129" s="98"/>
      <c r="D129" s="99"/>
      <c r="E129" s="99"/>
      <c r="F129" s="99"/>
      <c r="G129" s="99"/>
      <c r="H129" s="99"/>
      <c r="I129" s="100"/>
      <c r="J129" s="99"/>
      <c r="K129" s="99"/>
      <c r="L129" s="99"/>
      <c r="M129" s="99"/>
      <c r="N129" s="99"/>
      <c r="O129" s="98"/>
      <c r="P129" s="98"/>
      <c r="Q129" s="98"/>
      <c r="R129" s="99"/>
      <c r="S129" s="98"/>
      <c r="T129" s="99"/>
      <c r="U129" s="99"/>
      <c r="V129" s="99"/>
      <c r="W129" s="99"/>
      <c r="X129" s="99"/>
      <c r="Y129" s="98"/>
      <c r="Z129" s="98"/>
      <c r="AA129" s="98"/>
      <c r="AB129" s="98"/>
      <c r="AC129" s="98"/>
      <c r="AF129" s="98"/>
      <c r="AG129" s="99"/>
      <c r="AH129" s="99"/>
      <c r="AI129" s="99"/>
      <c r="AJ129" s="99"/>
      <c r="AM129" s="99"/>
      <c r="AN129" s="99"/>
      <c r="AO129" s="99"/>
      <c r="AP129" s="99"/>
      <c r="AS129" s="99"/>
      <c r="AT129" s="99"/>
      <c r="AU129" s="99"/>
      <c r="AV129" s="99"/>
      <c r="AY129" s="99"/>
      <c r="AZ129" s="99"/>
      <c r="BA129" s="99"/>
      <c r="BB129" s="99"/>
      <c r="BC129" s="99"/>
      <c r="BD129" s="99"/>
      <c r="BG129" s="77"/>
      <c r="BH129" s="77"/>
      <c r="BI129" s="77"/>
      <c r="BJ129" s="77"/>
      <c r="BK129" s="77"/>
      <c r="BL129" s="77"/>
      <c r="BM129" s="77"/>
      <c r="BN129" s="77"/>
      <c r="BO129" s="77"/>
    </row>
    <row r="130" spans="3:67" s="82" customFormat="1" x14ac:dyDescent="0.25">
      <c r="C130" s="98"/>
      <c r="D130" s="99"/>
      <c r="E130" s="99"/>
      <c r="F130" s="99"/>
      <c r="G130" s="99"/>
      <c r="H130" s="99"/>
      <c r="I130" s="100"/>
      <c r="J130" s="99"/>
      <c r="K130" s="99"/>
      <c r="L130" s="99"/>
      <c r="M130" s="99"/>
      <c r="N130" s="99"/>
      <c r="O130" s="98"/>
      <c r="P130" s="98"/>
      <c r="Q130" s="98"/>
      <c r="R130" s="99"/>
      <c r="S130" s="98"/>
      <c r="T130" s="99"/>
      <c r="U130" s="99"/>
      <c r="V130" s="99"/>
      <c r="W130" s="99"/>
      <c r="X130" s="99"/>
      <c r="Y130" s="98"/>
      <c r="Z130" s="98"/>
      <c r="AA130" s="98"/>
      <c r="AB130" s="98"/>
      <c r="AC130" s="98"/>
      <c r="AF130" s="98"/>
      <c r="AG130" s="99"/>
      <c r="AH130" s="99"/>
      <c r="AI130" s="99"/>
      <c r="AJ130" s="99"/>
      <c r="AM130" s="99"/>
      <c r="AN130" s="99"/>
      <c r="AO130" s="99"/>
      <c r="AP130" s="99"/>
      <c r="AS130" s="99"/>
      <c r="AT130" s="99"/>
      <c r="AU130" s="99"/>
      <c r="AV130" s="99"/>
      <c r="AY130" s="99"/>
      <c r="AZ130" s="99"/>
      <c r="BA130" s="99"/>
      <c r="BB130" s="99"/>
      <c r="BC130" s="99"/>
      <c r="BD130" s="99"/>
      <c r="BG130" s="77"/>
      <c r="BH130" s="77"/>
      <c r="BI130" s="77"/>
      <c r="BJ130" s="77"/>
      <c r="BK130" s="77"/>
      <c r="BL130" s="77"/>
      <c r="BM130" s="77"/>
      <c r="BN130" s="77"/>
      <c r="BO130" s="77"/>
    </row>
    <row r="131" spans="3:67" s="82" customFormat="1" x14ac:dyDescent="0.25">
      <c r="C131" s="98"/>
      <c r="D131" s="99"/>
      <c r="E131" s="99"/>
      <c r="F131" s="99"/>
      <c r="G131" s="99"/>
      <c r="H131" s="99"/>
      <c r="I131" s="100"/>
      <c r="J131" s="99"/>
      <c r="K131" s="99"/>
      <c r="L131" s="99"/>
      <c r="M131" s="99"/>
      <c r="N131" s="99"/>
      <c r="O131" s="98"/>
      <c r="P131" s="98"/>
      <c r="Q131" s="98"/>
      <c r="R131" s="99"/>
      <c r="S131" s="98"/>
      <c r="T131" s="99"/>
      <c r="U131" s="99"/>
      <c r="V131" s="99"/>
      <c r="W131" s="99"/>
      <c r="X131" s="99"/>
      <c r="Y131" s="98"/>
      <c r="Z131" s="98"/>
      <c r="AA131" s="98"/>
      <c r="AB131" s="98"/>
      <c r="AC131" s="98"/>
      <c r="AF131" s="98"/>
      <c r="AG131" s="99"/>
      <c r="AH131" s="99"/>
      <c r="AI131" s="99"/>
      <c r="AJ131" s="99"/>
      <c r="AM131" s="99"/>
      <c r="AN131" s="99"/>
      <c r="AO131" s="99"/>
      <c r="AP131" s="99"/>
      <c r="AS131" s="99"/>
      <c r="AT131" s="99"/>
      <c r="AU131" s="99"/>
      <c r="AV131" s="99"/>
      <c r="AY131" s="99"/>
      <c r="AZ131" s="99"/>
      <c r="BA131" s="99"/>
      <c r="BB131" s="99"/>
      <c r="BC131" s="99"/>
      <c r="BD131" s="99"/>
      <c r="BG131" s="77"/>
      <c r="BH131" s="77"/>
      <c r="BI131" s="77"/>
      <c r="BJ131" s="77"/>
      <c r="BK131" s="77"/>
      <c r="BL131" s="77"/>
      <c r="BM131" s="77"/>
      <c r="BN131" s="77"/>
      <c r="BO131" s="77"/>
    </row>
    <row r="132" spans="3:67" s="82" customFormat="1" x14ac:dyDescent="0.25">
      <c r="C132" s="98"/>
      <c r="D132" s="99"/>
      <c r="E132" s="99"/>
      <c r="F132" s="99"/>
      <c r="G132" s="99"/>
      <c r="H132" s="99"/>
      <c r="I132" s="100"/>
      <c r="J132" s="99"/>
      <c r="K132" s="99"/>
      <c r="L132" s="99"/>
      <c r="M132" s="99"/>
      <c r="N132" s="99"/>
      <c r="O132" s="98"/>
      <c r="P132" s="98"/>
      <c r="Q132" s="98"/>
      <c r="R132" s="99"/>
      <c r="S132" s="98"/>
      <c r="T132" s="99"/>
      <c r="U132" s="99"/>
      <c r="V132" s="99"/>
      <c r="W132" s="99"/>
      <c r="X132" s="99"/>
      <c r="Y132" s="98"/>
      <c r="Z132" s="98"/>
      <c r="AA132" s="98"/>
      <c r="AB132" s="98"/>
      <c r="AC132" s="98"/>
      <c r="AF132" s="98"/>
      <c r="AG132" s="99"/>
      <c r="AH132" s="99"/>
      <c r="AI132" s="99"/>
      <c r="AJ132" s="99"/>
      <c r="AM132" s="99"/>
      <c r="AN132" s="99"/>
      <c r="AO132" s="99"/>
      <c r="AP132" s="99"/>
      <c r="AS132" s="99"/>
      <c r="AT132" s="99"/>
      <c r="AU132" s="99"/>
      <c r="AV132" s="99"/>
      <c r="AY132" s="99"/>
      <c r="AZ132" s="99"/>
      <c r="BA132" s="99"/>
      <c r="BB132" s="99"/>
      <c r="BC132" s="99"/>
      <c r="BD132" s="99"/>
      <c r="BG132" s="77"/>
      <c r="BH132" s="77"/>
      <c r="BI132" s="77"/>
      <c r="BJ132" s="77"/>
      <c r="BK132" s="77"/>
      <c r="BL132" s="77"/>
      <c r="BM132" s="77"/>
      <c r="BN132" s="77"/>
      <c r="BO132" s="77"/>
    </row>
    <row r="133" spans="3:67" s="82" customFormat="1" x14ac:dyDescent="0.25">
      <c r="C133" s="98"/>
      <c r="D133" s="99"/>
      <c r="E133" s="99"/>
      <c r="F133" s="99"/>
      <c r="G133" s="99"/>
      <c r="H133" s="99"/>
      <c r="I133" s="100"/>
      <c r="J133" s="99"/>
      <c r="K133" s="99"/>
      <c r="L133" s="99"/>
      <c r="M133" s="99"/>
      <c r="N133" s="99"/>
      <c r="O133" s="98"/>
      <c r="P133" s="98"/>
      <c r="Q133" s="98"/>
      <c r="R133" s="99"/>
      <c r="S133" s="98"/>
      <c r="T133" s="99"/>
      <c r="U133" s="99"/>
      <c r="V133" s="99"/>
      <c r="W133" s="99"/>
      <c r="X133" s="99"/>
      <c r="Y133" s="98"/>
      <c r="Z133" s="98"/>
      <c r="AA133" s="98"/>
      <c r="AB133" s="98"/>
      <c r="AC133" s="98"/>
      <c r="AF133" s="98"/>
      <c r="AG133" s="99"/>
      <c r="AH133" s="99"/>
      <c r="AI133" s="99"/>
      <c r="AJ133" s="99"/>
      <c r="AM133" s="99"/>
      <c r="AN133" s="99"/>
      <c r="AO133" s="99"/>
      <c r="AP133" s="99"/>
      <c r="AS133" s="99"/>
      <c r="AT133" s="99"/>
      <c r="AU133" s="99"/>
      <c r="AV133" s="99"/>
      <c r="AY133" s="99"/>
      <c r="AZ133" s="99"/>
      <c r="BA133" s="99"/>
      <c r="BB133" s="99"/>
      <c r="BC133" s="99"/>
      <c r="BD133" s="99"/>
      <c r="BG133" s="77"/>
      <c r="BH133" s="77"/>
      <c r="BI133" s="77"/>
      <c r="BJ133" s="77"/>
      <c r="BK133" s="77"/>
      <c r="BL133" s="77"/>
      <c r="BM133" s="77"/>
      <c r="BN133" s="77"/>
      <c r="BO133" s="77"/>
    </row>
    <row r="134" spans="3:67" s="82" customFormat="1" x14ac:dyDescent="0.25">
      <c r="C134" s="98"/>
      <c r="D134" s="99"/>
      <c r="E134" s="99"/>
      <c r="F134" s="99"/>
      <c r="G134" s="99"/>
      <c r="H134" s="99"/>
      <c r="I134" s="100"/>
      <c r="J134" s="99"/>
      <c r="K134" s="99"/>
      <c r="L134" s="99"/>
      <c r="M134" s="99"/>
      <c r="N134" s="99"/>
      <c r="O134" s="98"/>
      <c r="P134" s="98"/>
      <c r="Q134" s="98"/>
      <c r="R134" s="99"/>
      <c r="S134" s="98"/>
      <c r="T134" s="99"/>
      <c r="U134" s="99"/>
      <c r="V134" s="99"/>
      <c r="W134" s="99"/>
      <c r="X134" s="99"/>
      <c r="Y134" s="98"/>
      <c r="Z134" s="98"/>
      <c r="AA134" s="98"/>
      <c r="AB134" s="98"/>
      <c r="AC134" s="98"/>
      <c r="AF134" s="98"/>
      <c r="AG134" s="99"/>
      <c r="AH134" s="99"/>
      <c r="AI134" s="99"/>
      <c r="AJ134" s="99"/>
      <c r="AM134" s="99"/>
      <c r="AN134" s="99"/>
      <c r="AO134" s="99"/>
      <c r="AP134" s="99"/>
      <c r="AS134" s="99"/>
      <c r="AT134" s="99"/>
      <c r="AU134" s="99"/>
      <c r="AV134" s="99"/>
      <c r="AY134" s="99"/>
      <c r="AZ134" s="99"/>
      <c r="BA134" s="99"/>
      <c r="BB134" s="99"/>
      <c r="BC134" s="99"/>
      <c r="BD134" s="99"/>
      <c r="BG134" s="77"/>
      <c r="BH134" s="77"/>
      <c r="BI134" s="77"/>
      <c r="BJ134" s="77"/>
      <c r="BK134" s="77"/>
      <c r="BL134" s="77"/>
      <c r="BM134" s="77"/>
      <c r="BN134" s="77"/>
      <c r="BO134" s="77"/>
    </row>
    <row r="135" spans="3:67" s="82" customFormat="1" x14ac:dyDescent="0.25">
      <c r="C135" s="98"/>
      <c r="D135" s="99"/>
      <c r="E135" s="99"/>
      <c r="F135" s="99"/>
      <c r="G135" s="99"/>
      <c r="H135" s="99"/>
      <c r="I135" s="100"/>
      <c r="J135" s="99"/>
      <c r="K135" s="99"/>
      <c r="L135" s="99"/>
      <c r="M135" s="99"/>
      <c r="N135" s="99"/>
      <c r="O135" s="98"/>
      <c r="P135" s="98"/>
      <c r="Q135" s="98"/>
      <c r="R135" s="99"/>
      <c r="S135" s="98"/>
      <c r="T135" s="99"/>
      <c r="U135" s="99"/>
      <c r="V135" s="99"/>
      <c r="W135" s="99"/>
      <c r="X135" s="99"/>
      <c r="Y135" s="98"/>
      <c r="Z135" s="98"/>
      <c r="AA135" s="98"/>
      <c r="AB135" s="98"/>
      <c r="AC135" s="98"/>
      <c r="AF135" s="98"/>
      <c r="AG135" s="99"/>
      <c r="AH135" s="99"/>
      <c r="AI135" s="99"/>
      <c r="AJ135" s="99"/>
      <c r="AM135" s="99"/>
      <c r="AN135" s="99"/>
      <c r="AO135" s="99"/>
      <c r="AP135" s="99"/>
      <c r="AS135" s="99"/>
      <c r="AT135" s="99"/>
      <c r="AU135" s="99"/>
      <c r="AV135" s="99"/>
      <c r="AY135" s="99"/>
      <c r="AZ135" s="99"/>
      <c r="BA135" s="99"/>
      <c r="BB135" s="99"/>
      <c r="BC135" s="99"/>
      <c r="BD135" s="99"/>
      <c r="BG135" s="77"/>
      <c r="BH135" s="77"/>
      <c r="BI135" s="77"/>
      <c r="BJ135" s="77"/>
      <c r="BK135" s="77"/>
      <c r="BL135" s="77"/>
      <c r="BM135" s="77"/>
      <c r="BN135" s="77"/>
      <c r="BO135" s="77"/>
    </row>
    <row r="136" spans="3:67" s="82" customFormat="1" x14ac:dyDescent="0.25">
      <c r="C136" s="98"/>
      <c r="D136" s="99"/>
      <c r="E136" s="99"/>
      <c r="F136" s="99"/>
      <c r="G136" s="99"/>
      <c r="H136" s="99"/>
      <c r="I136" s="100"/>
      <c r="J136" s="99"/>
      <c r="K136" s="99"/>
      <c r="L136" s="99"/>
      <c r="M136" s="99"/>
      <c r="N136" s="99"/>
      <c r="O136" s="98"/>
      <c r="P136" s="98"/>
      <c r="Q136" s="98"/>
      <c r="R136" s="99"/>
      <c r="S136" s="98"/>
      <c r="T136" s="99"/>
      <c r="U136" s="99"/>
      <c r="V136" s="99"/>
      <c r="W136" s="99"/>
      <c r="X136" s="99"/>
      <c r="Y136" s="98"/>
      <c r="Z136" s="98"/>
      <c r="AA136" s="98"/>
      <c r="AB136" s="98"/>
      <c r="AC136" s="98"/>
      <c r="AF136" s="98"/>
      <c r="AG136" s="99"/>
      <c r="AH136" s="99"/>
      <c r="AI136" s="99"/>
      <c r="AJ136" s="99"/>
      <c r="AM136" s="99"/>
      <c r="AN136" s="99"/>
      <c r="AO136" s="99"/>
      <c r="AP136" s="99"/>
      <c r="AS136" s="99"/>
      <c r="AT136" s="99"/>
      <c r="AU136" s="99"/>
      <c r="AV136" s="99"/>
      <c r="AY136" s="99"/>
      <c r="AZ136" s="99"/>
      <c r="BA136" s="99"/>
      <c r="BB136" s="99"/>
      <c r="BC136" s="99"/>
      <c r="BD136" s="99"/>
      <c r="BG136" s="77"/>
      <c r="BH136" s="77"/>
      <c r="BI136" s="77"/>
      <c r="BJ136" s="77"/>
      <c r="BK136" s="77"/>
      <c r="BL136" s="77"/>
      <c r="BM136" s="77"/>
      <c r="BN136" s="77"/>
      <c r="BO136" s="77"/>
    </row>
    <row r="137" spans="3:67" s="82" customFormat="1" x14ac:dyDescent="0.25">
      <c r="C137" s="98"/>
      <c r="D137" s="99"/>
      <c r="E137" s="99"/>
      <c r="F137" s="99"/>
      <c r="G137" s="99"/>
      <c r="H137" s="99"/>
      <c r="I137" s="100"/>
      <c r="J137" s="99"/>
      <c r="K137" s="99"/>
      <c r="L137" s="99"/>
      <c r="M137" s="99"/>
      <c r="N137" s="99"/>
      <c r="O137" s="98"/>
      <c r="P137" s="98"/>
      <c r="Q137" s="98"/>
      <c r="R137" s="99"/>
      <c r="S137" s="98"/>
      <c r="T137" s="99"/>
      <c r="U137" s="99"/>
      <c r="V137" s="99"/>
      <c r="W137" s="99"/>
      <c r="X137" s="99"/>
      <c r="Y137" s="98"/>
      <c r="Z137" s="98"/>
      <c r="AA137" s="98"/>
      <c r="AB137" s="98"/>
      <c r="AC137" s="98"/>
      <c r="AF137" s="98"/>
      <c r="AG137" s="99"/>
      <c r="AH137" s="99"/>
      <c r="AI137" s="99"/>
      <c r="AJ137" s="99"/>
      <c r="AM137" s="99"/>
      <c r="AN137" s="99"/>
      <c r="AO137" s="99"/>
      <c r="AP137" s="99"/>
      <c r="AS137" s="99"/>
      <c r="AT137" s="99"/>
      <c r="AU137" s="99"/>
      <c r="AV137" s="99"/>
      <c r="AY137" s="99"/>
      <c r="AZ137" s="99"/>
      <c r="BA137" s="99"/>
      <c r="BB137" s="99"/>
      <c r="BC137" s="99"/>
      <c r="BD137" s="99"/>
      <c r="BG137" s="77"/>
      <c r="BH137" s="77"/>
      <c r="BI137" s="77"/>
      <c r="BJ137" s="77"/>
      <c r="BK137" s="77"/>
      <c r="BL137" s="77"/>
      <c r="BM137" s="77"/>
      <c r="BN137" s="77"/>
      <c r="BO137" s="77"/>
    </row>
    <row r="138" spans="3:67" s="82" customFormat="1" x14ac:dyDescent="0.25">
      <c r="C138" s="98"/>
      <c r="D138" s="99"/>
      <c r="E138" s="99"/>
      <c r="F138" s="99"/>
      <c r="G138" s="99"/>
      <c r="H138" s="99"/>
      <c r="I138" s="100"/>
      <c r="J138" s="99"/>
      <c r="K138" s="99"/>
      <c r="L138" s="99"/>
      <c r="M138" s="99"/>
      <c r="N138" s="99"/>
      <c r="O138" s="98"/>
      <c r="P138" s="98"/>
      <c r="Q138" s="98"/>
      <c r="R138" s="99"/>
      <c r="S138" s="98"/>
      <c r="T138" s="99"/>
      <c r="U138" s="99"/>
      <c r="V138" s="99"/>
      <c r="W138" s="99"/>
      <c r="X138" s="99"/>
      <c r="Y138" s="98"/>
      <c r="Z138" s="98"/>
      <c r="AA138" s="98"/>
      <c r="AB138" s="98"/>
      <c r="AC138" s="98"/>
      <c r="AF138" s="98"/>
      <c r="AG138" s="99"/>
      <c r="AH138" s="99"/>
      <c r="AI138" s="99"/>
      <c r="AJ138" s="99"/>
      <c r="AM138" s="99"/>
      <c r="AN138" s="99"/>
      <c r="AO138" s="99"/>
      <c r="AP138" s="99"/>
      <c r="AS138" s="99"/>
      <c r="AT138" s="99"/>
      <c r="AU138" s="99"/>
      <c r="AV138" s="99"/>
      <c r="AY138" s="99"/>
      <c r="AZ138" s="99"/>
      <c r="BA138" s="99"/>
      <c r="BB138" s="99"/>
      <c r="BC138" s="99"/>
      <c r="BD138" s="99"/>
      <c r="BG138" s="77"/>
      <c r="BH138" s="77"/>
      <c r="BI138" s="77"/>
      <c r="BJ138" s="77"/>
      <c r="BK138" s="77"/>
      <c r="BL138" s="77"/>
      <c r="BM138" s="77"/>
      <c r="BN138" s="77"/>
      <c r="BO138" s="77"/>
    </row>
    <row r="139" spans="3:67" s="82" customFormat="1" x14ac:dyDescent="0.25">
      <c r="C139" s="98"/>
      <c r="D139" s="99"/>
      <c r="E139" s="99"/>
      <c r="F139" s="99"/>
      <c r="G139" s="99"/>
      <c r="H139" s="99"/>
      <c r="I139" s="100"/>
      <c r="J139" s="99"/>
      <c r="K139" s="99"/>
      <c r="L139" s="99"/>
      <c r="M139" s="99"/>
      <c r="N139" s="99"/>
      <c r="O139" s="98"/>
      <c r="P139" s="98"/>
      <c r="Q139" s="98"/>
      <c r="R139" s="99"/>
      <c r="S139" s="98"/>
      <c r="T139" s="99"/>
      <c r="U139" s="99"/>
      <c r="V139" s="99"/>
      <c r="W139" s="99"/>
      <c r="X139" s="99"/>
      <c r="Y139" s="98"/>
      <c r="Z139" s="98"/>
      <c r="AA139" s="98"/>
      <c r="AB139" s="98"/>
      <c r="AC139" s="98"/>
      <c r="AF139" s="98"/>
      <c r="AG139" s="99"/>
      <c r="AH139" s="99"/>
      <c r="AI139" s="99"/>
      <c r="AJ139" s="99"/>
      <c r="AM139" s="99"/>
      <c r="AN139" s="99"/>
      <c r="AO139" s="99"/>
      <c r="AP139" s="99"/>
      <c r="AS139" s="99"/>
      <c r="AT139" s="99"/>
      <c r="AU139" s="99"/>
      <c r="AV139" s="99"/>
      <c r="AY139" s="99"/>
      <c r="AZ139" s="99"/>
      <c r="BA139" s="99"/>
      <c r="BB139" s="99"/>
      <c r="BC139" s="99"/>
      <c r="BD139" s="99"/>
      <c r="BG139" s="77"/>
      <c r="BH139" s="77"/>
      <c r="BI139" s="77"/>
      <c r="BJ139" s="77"/>
      <c r="BK139" s="77"/>
      <c r="BL139" s="77"/>
      <c r="BM139" s="77"/>
      <c r="BN139" s="77"/>
      <c r="BO139" s="77"/>
    </row>
    <row r="140" spans="3:67" s="82" customFormat="1" x14ac:dyDescent="0.25">
      <c r="C140" s="98"/>
      <c r="D140" s="99"/>
      <c r="E140" s="99"/>
      <c r="F140" s="99"/>
      <c r="G140" s="99"/>
      <c r="H140" s="99"/>
      <c r="I140" s="100"/>
      <c r="J140" s="99"/>
      <c r="K140" s="99"/>
      <c r="L140" s="99"/>
      <c r="M140" s="99"/>
      <c r="N140" s="99"/>
      <c r="O140" s="98"/>
      <c r="P140" s="98"/>
      <c r="Q140" s="98"/>
      <c r="R140" s="99"/>
      <c r="S140" s="98"/>
      <c r="T140" s="99"/>
      <c r="U140" s="99"/>
      <c r="V140" s="99"/>
      <c r="W140" s="99"/>
      <c r="X140" s="99"/>
      <c r="Y140" s="98"/>
      <c r="Z140" s="98"/>
      <c r="AA140" s="98"/>
      <c r="AB140" s="98"/>
      <c r="AC140" s="98"/>
      <c r="AF140" s="98"/>
      <c r="AG140" s="99"/>
      <c r="AH140" s="99"/>
      <c r="AI140" s="99"/>
      <c r="AJ140" s="99"/>
      <c r="AM140" s="99"/>
      <c r="AN140" s="99"/>
      <c r="AO140" s="99"/>
      <c r="AP140" s="99"/>
      <c r="AS140" s="99"/>
      <c r="AT140" s="99"/>
      <c r="AU140" s="99"/>
      <c r="AV140" s="99"/>
      <c r="AY140" s="99"/>
      <c r="AZ140" s="99"/>
      <c r="BA140" s="99"/>
      <c r="BB140" s="99"/>
      <c r="BC140" s="99"/>
      <c r="BD140" s="99"/>
      <c r="BG140" s="77"/>
      <c r="BH140" s="77"/>
      <c r="BI140" s="77"/>
      <c r="BJ140" s="77"/>
      <c r="BK140" s="77"/>
      <c r="BL140" s="77"/>
      <c r="BM140" s="77"/>
      <c r="BN140" s="77"/>
      <c r="BO140" s="77"/>
    </row>
    <row r="141" spans="3:67" s="82" customFormat="1" x14ac:dyDescent="0.25">
      <c r="C141" s="98"/>
      <c r="D141" s="99"/>
      <c r="E141" s="99"/>
      <c r="F141" s="99"/>
      <c r="G141" s="99"/>
      <c r="H141" s="99"/>
      <c r="I141" s="100"/>
      <c r="J141" s="99"/>
      <c r="K141" s="99"/>
      <c r="L141" s="99"/>
      <c r="M141" s="99"/>
      <c r="N141" s="99"/>
      <c r="O141" s="98"/>
      <c r="P141" s="98"/>
      <c r="Q141" s="98"/>
      <c r="R141" s="99"/>
      <c r="S141" s="98"/>
      <c r="T141" s="99"/>
      <c r="U141" s="99"/>
      <c r="V141" s="99"/>
      <c r="W141" s="99"/>
      <c r="X141" s="99"/>
      <c r="Y141" s="98"/>
      <c r="Z141" s="98"/>
      <c r="AA141" s="98"/>
      <c r="AB141" s="98"/>
      <c r="AC141" s="98"/>
      <c r="AF141" s="98"/>
      <c r="AG141" s="99"/>
      <c r="AH141" s="99"/>
      <c r="AI141" s="99"/>
      <c r="AJ141" s="99"/>
      <c r="AM141" s="99"/>
      <c r="AN141" s="99"/>
      <c r="AO141" s="99"/>
      <c r="AP141" s="99"/>
      <c r="AS141" s="99"/>
      <c r="AT141" s="99"/>
      <c r="AU141" s="99"/>
      <c r="AV141" s="99"/>
      <c r="AY141" s="99"/>
      <c r="AZ141" s="99"/>
      <c r="BA141" s="99"/>
      <c r="BB141" s="99"/>
      <c r="BC141" s="99"/>
      <c r="BD141" s="99"/>
      <c r="BG141" s="77"/>
      <c r="BH141" s="77"/>
      <c r="BI141" s="77"/>
      <c r="BJ141" s="77"/>
      <c r="BK141" s="77"/>
      <c r="BL141" s="77"/>
      <c r="BM141" s="77"/>
      <c r="BN141" s="77"/>
      <c r="BO141" s="77"/>
    </row>
    <row r="142" spans="3:67" s="82" customFormat="1" x14ac:dyDescent="0.25">
      <c r="C142" s="98"/>
      <c r="D142" s="99"/>
      <c r="E142" s="99"/>
      <c r="F142" s="99"/>
      <c r="G142" s="99"/>
      <c r="H142" s="99"/>
      <c r="I142" s="100"/>
      <c r="J142" s="99"/>
      <c r="K142" s="99"/>
      <c r="L142" s="99"/>
      <c r="M142" s="99"/>
      <c r="N142" s="99"/>
      <c r="O142" s="98"/>
      <c r="P142" s="98"/>
      <c r="Q142" s="98"/>
      <c r="R142" s="99"/>
      <c r="S142" s="98"/>
      <c r="T142" s="99"/>
      <c r="U142" s="99"/>
      <c r="V142" s="99"/>
      <c r="W142" s="99"/>
      <c r="X142" s="99"/>
      <c r="Y142" s="98"/>
      <c r="Z142" s="98"/>
      <c r="AA142" s="98"/>
      <c r="AB142" s="98"/>
      <c r="AC142" s="98"/>
      <c r="AF142" s="98"/>
      <c r="AG142" s="99"/>
      <c r="AH142" s="99"/>
      <c r="AI142" s="99"/>
      <c r="AJ142" s="99"/>
      <c r="AM142" s="99"/>
      <c r="AN142" s="99"/>
      <c r="AO142" s="99"/>
      <c r="AP142" s="99"/>
      <c r="AS142" s="99"/>
      <c r="AT142" s="99"/>
      <c r="AU142" s="99"/>
      <c r="AV142" s="99"/>
      <c r="AY142" s="99"/>
      <c r="AZ142" s="99"/>
      <c r="BA142" s="99"/>
      <c r="BB142" s="99"/>
      <c r="BC142" s="99"/>
      <c r="BD142" s="99"/>
      <c r="BG142" s="77"/>
      <c r="BH142" s="77"/>
      <c r="BI142" s="77"/>
      <c r="BJ142" s="77"/>
      <c r="BK142" s="77"/>
      <c r="BL142" s="77"/>
      <c r="BM142" s="77"/>
      <c r="BN142" s="77"/>
      <c r="BO142" s="77"/>
    </row>
    <row r="143" spans="3:67" s="82" customFormat="1" x14ac:dyDescent="0.25">
      <c r="C143" s="98"/>
      <c r="D143" s="99"/>
      <c r="E143" s="99"/>
      <c r="F143" s="99"/>
      <c r="G143" s="99"/>
      <c r="H143" s="99"/>
      <c r="I143" s="100"/>
      <c r="J143" s="99"/>
      <c r="K143" s="99"/>
      <c r="L143" s="99"/>
      <c r="M143" s="99"/>
      <c r="N143" s="99"/>
      <c r="O143" s="98"/>
      <c r="P143" s="98"/>
      <c r="Q143" s="98"/>
      <c r="R143" s="99"/>
      <c r="S143" s="98"/>
      <c r="T143" s="99"/>
      <c r="U143" s="99"/>
      <c r="V143" s="99"/>
      <c r="W143" s="99"/>
      <c r="X143" s="99"/>
      <c r="Y143" s="98"/>
      <c r="Z143" s="98"/>
      <c r="AA143" s="98"/>
      <c r="AB143" s="98"/>
      <c r="AC143" s="98"/>
      <c r="AF143" s="98"/>
      <c r="AG143" s="99"/>
      <c r="AH143" s="99"/>
      <c r="AI143" s="99"/>
      <c r="AJ143" s="99"/>
      <c r="AM143" s="99"/>
      <c r="AN143" s="99"/>
      <c r="AO143" s="99"/>
      <c r="AP143" s="99"/>
      <c r="AS143" s="99"/>
      <c r="AT143" s="99"/>
      <c r="AU143" s="99"/>
      <c r="AV143" s="99"/>
      <c r="AY143" s="99"/>
      <c r="AZ143" s="99"/>
      <c r="BA143" s="99"/>
      <c r="BB143" s="99"/>
      <c r="BC143" s="99"/>
      <c r="BD143" s="99"/>
      <c r="BG143" s="77"/>
      <c r="BH143" s="77"/>
      <c r="BI143" s="77"/>
      <c r="BJ143" s="77"/>
      <c r="BK143" s="77"/>
      <c r="BL143" s="77"/>
      <c r="BM143" s="77"/>
      <c r="BN143" s="77"/>
      <c r="BO143" s="77"/>
    </row>
    <row r="144" spans="3:67" s="82" customFormat="1" x14ac:dyDescent="0.25">
      <c r="C144" s="98"/>
      <c r="D144" s="99"/>
      <c r="E144" s="99"/>
      <c r="F144" s="99"/>
      <c r="G144" s="99"/>
      <c r="H144" s="99"/>
      <c r="I144" s="100"/>
      <c r="J144" s="99"/>
      <c r="K144" s="99"/>
      <c r="L144" s="99"/>
      <c r="M144" s="99"/>
      <c r="N144" s="99"/>
      <c r="O144" s="98"/>
      <c r="P144" s="98"/>
      <c r="Q144" s="98"/>
      <c r="R144" s="99"/>
      <c r="S144" s="98"/>
      <c r="T144" s="99"/>
      <c r="U144" s="99"/>
      <c r="V144" s="99"/>
      <c r="W144" s="99"/>
      <c r="X144" s="99"/>
      <c r="Y144" s="98"/>
      <c r="Z144" s="98"/>
      <c r="AA144" s="98"/>
      <c r="AB144" s="98"/>
      <c r="AC144" s="98"/>
      <c r="AF144" s="98"/>
      <c r="AG144" s="99"/>
      <c r="AH144" s="99"/>
      <c r="AI144" s="99"/>
      <c r="AJ144" s="99"/>
      <c r="AM144" s="99"/>
      <c r="AN144" s="99"/>
      <c r="AO144" s="99"/>
      <c r="AP144" s="99"/>
      <c r="AS144" s="99"/>
      <c r="AT144" s="99"/>
      <c r="AU144" s="99"/>
      <c r="AV144" s="99"/>
      <c r="AY144" s="99"/>
      <c r="AZ144" s="99"/>
      <c r="BA144" s="99"/>
      <c r="BB144" s="99"/>
      <c r="BC144" s="99"/>
      <c r="BD144" s="99"/>
      <c r="BG144" s="77"/>
      <c r="BH144" s="77"/>
      <c r="BI144" s="77"/>
      <c r="BJ144" s="77"/>
      <c r="BK144" s="77"/>
      <c r="BL144" s="77"/>
      <c r="BM144" s="77"/>
      <c r="BN144" s="77"/>
      <c r="BO144" s="77"/>
    </row>
    <row r="145" spans="3:67" s="82" customFormat="1" x14ac:dyDescent="0.25">
      <c r="C145" s="98"/>
      <c r="D145" s="99"/>
      <c r="E145" s="99"/>
      <c r="F145" s="99"/>
      <c r="G145" s="99"/>
      <c r="H145" s="99"/>
      <c r="I145" s="100"/>
      <c r="J145" s="99"/>
      <c r="K145" s="99"/>
      <c r="L145" s="99"/>
      <c r="M145" s="99"/>
      <c r="N145" s="99"/>
      <c r="O145" s="98"/>
      <c r="P145" s="98"/>
      <c r="Q145" s="98"/>
      <c r="R145" s="99"/>
      <c r="S145" s="98"/>
      <c r="T145" s="99"/>
      <c r="U145" s="99"/>
      <c r="V145" s="99"/>
      <c r="W145" s="99"/>
      <c r="X145" s="99"/>
      <c r="Y145" s="98"/>
      <c r="Z145" s="98"/>
      <c r="AA145" s="98"/>
      <c r="AB145" s="98"/>
      <c r="AC145" s="98"/>
      <c r="AF145" s="98"/>
      <c r="AG145" s="99"/>
      <c r="AH145" s="99"/>
      <c r="AI145" s="99"/>
      <c r="AJ145" s="99"/>
      <c r="AM145" s="99"/>
      <c r="AN145" s="99"/>
      <c r="AO145" s="99"/>
      <c r="AP145" s="99"/>
      <c r="AS145" s="99"/>
      <c r="AT145" s="99"/>
      <c r="AU145" s="99"/>
      <c r="AV145" s="99"/>
      <c r="AY145" s="99"/>
      <c r="AZ145" s="99"/>
      <c r="BA145" s="99"/>
      <c r="BB145" s="99"/>
      <c r="BC145" s="99"/>
      <c r="BD145" s="99"/>
      <c r="BG145" s="77"/>
      <c r="BH145" s="77"/>
      <c r="BI145" s="77"/>
      <c r="BJ145" s="77"/>
      <c r="BK145" s="77"/>
      <c r="BL145" s="77"/>
      <c r="BM145" s="77"/>
      <c r="BN145" s="77"/>
      <c r="BO145" s="77"/>
    </row>
    <row r="146" spans="3:67" s="82" customFormat="1" x14ac:dyDescent="0.25">
      <c r="C146" s="98"/>
      <c r="D146" s="99"/>
      <c r="E146" s="99"/>
      <c r="F146" s="99"/>
      <c r="G146" s="99"/>
      <c r="H146" s="99"/>
      <c r="I146" s="100"/>
      <c r="J146" s="99"/>
      <c r="K146" s="99"/>
      <c r="L146" s="99"/>
      <c r="M146" s="99"/>
      <c r="N146" s="99"/>
      <c r="O146" s="98"/>
      <c r="P146" s="98"/>
      <c r="Q146" s="98"/>
      <c r="R146" s="99"/>
      <c r="S146" s="98"/>
      <c r="T146" s="99"/>
      <c r="U146" s="99"/>
      <c r="V146" s="99"/>
      <c r="W146" s="99"/>
      <c r="X146" s="99"/>
      <c r="Y146" s="98"/>
      <c r="Z146" s="98"/>
      <c r="AA146" s="98"/>
      <c r="AB146" s="98"/>
      <c r="AC146" s="98"/>
      <c r="AF146" s="98"/>
      <c r="AG146" s="99"/>
      <c r="AH146" s="99"/>
      <c r="AI146" s="99"/>
      <c r="AJ146" s="99"/>
      <c r="AM146" s="99"/>
      <c r="AN146" s="99"/>
      <c r="AO146" s="99"/>
      <c r="AP146" s="99"/>
      <c r="AS146" s="99"/>
      <c r="AT146" s="99"/>
      <c r="AU146" s="99"/>
      <c r="AV146" s="99"/>
      <c r="AY146" s="99"/>
      <c r="AZ146" s="99"/>
      <c r="BA146" s="99"/>
      <c r="BB146" s="99"/>
      <c r="BC146" s="99"/>
      <c r="BD146" s="99"/>
      <c r="BG146" s="77"/>
      <c r="BH146" s="77"/>
      <c r="BI146" s="77"/>
      <c r="BJ146" s="77"/>
      <c r="BK146" s="77"/>
      <c r="BL146" s="77"/>
      <c r="BM146" s="77"/>
      <c r="BN146" s="77"/>
      <c r="BO146" s="77"/>
    </row>
    <row r="147" spans="3:67" s="82" customFormat="1" x14ac:dyDescent="0.25">
      <c r="C147" s="98"/>
      <c r="D147" s="99"/>
      <c r="E147" s="99"/>
      <c r="F147" s="99"/>
      <c r="G147" s="99"/>
      <c r="H147" s="99"/>
      <c r="I147" s="100"/>
      <c r="J147" s="99"/>
      <c r="K147" s="99"/>
      <c r="L147" s="99"/>
      <c r="M147" s="99"/>
      <c r="N147" s="99"/>
      <c r="O147" s="98"/>
      <c r="P147" s="98"/>
      <c r="Q147" s="98"/>
      <c r="R147" s="99"/>
      <c r="S147" s="98"/>
      <c r="T147" s="99"/>
      <c r="U147" s="99"/>
      <c r="V147" s="99"/>
      <c r="W147" s="99"/>
      <c r="X147" s="99"/>
      <c r="Y147" s="98"/>
      <c r="Z147" s="98"/>
      <c r="AA147" s="98"/>
      <c r="AB147" s="98"/>
      <c r="AC147" s="98"/>
      <c r="AF147" s="98"/>
      <c r="AG147" s="99"/>
      <c r="AH147" s="99"/>
      <c r="AI147" s="99"/>
      <c r="AJ147" s="99"/>
      <c r="AM147" s="99"/>
      <c r="AN147" s="99"/>
      <c r="AO147" s="99"/>
      <c r="AP147" s="99"/>
      <c r="AS147" s="99"/>
      <c r="AT147" s="99"/>
      <c r="AU147" s="99"/>
      <c r="AV147" s="99"/>
      <c r="AY147" s="99"/>
      <c r="AZ147" s="99"/>
      <c r="BA147" s="99"/>
      <c r="BB147" s="99"/>
      <c r="BC147" s="99"/>
      <c r="BD147" s="99"/>
      <c r="BG147" s="77"/>
      <c r="BH147" s="77"/>
      <c r="BI147" s="77"/>
      <c r="BJ147" s="77"/>
      <c r="BK147" s="77"/>
      <c r="BL147" s="77"/>
      <c r="BM147" s="77"/>
      <c r="BN147" s="77"/>
      <c r="BO147" s="77"/>
    </row>
    <row r="148" spans="3:67" s="82" customFormat="1" x14ac:dyDescent="0.25">
      <c r="C148" s="98"/>
      <c r="D148" s="99"/>
      <c r="E148" s="99"/>
      <c r="F148" s="99"/>
      <c r="G148" s="99"/>
      <c r="H148" s="99"/>
      <c r="I148" s="100"/>
      <c r="J148" s="99"/>
      <c r="K148" s="99"/>
      <c r="L148" s="99"/>
      <c r="M148" s="99"/>
      <c r="N148" s="99"/>
      <c r="O148" s="98"/>
      <c r="P148" s="98"/>
      <c r="Q148" s="98"/>
      <c r="R148" s="99"/>
      <c r="S148" s="98"/>
      <c r="T148" s="99"/>
      <c r="U148" s="99"/>
      <c r="V148" s="99"/>
      <c r="W148" s="99"/>
      <c r="X148" s="99"/>
      <c r="Y148" s="98"/>
      <c r="Z148" s="98"/>
      <c r="AA148" s="98"/>
      <c r="AB148" s="98"/>
      <c r="AC148" s="98"/>
      <c r="AF148" s="98"/>
      <c r="AG148" s="99"/>
      <c r="AH148" s="99"/>
      <c r="AI148" s="99"/>
      <c r="AJ148" s="99"/>
      <c r="AM148" s="99"/>
      <c r="AN148" s="99"/>
      <c r="AO148" s="99"/>
      <c r="AP148" s="99"/>
      <c r="AS148" s="99"/>
      <c r="AT148" s="99"/>
      <c r="AU148" s="99"/>
      <c r="AV148" s="99"/>
      <c r="AY148" s="99"/>
      <c r="AZ148" s="99"/>
      <c r="BA148" s="99"/>
      <c r="BB148" s="99"/>
      <c r="BC148" s="99"/>
      <c r="BD148" s="99"/>
      <c r="BG148" s="77"/>
      <c r="BH148" s="77"/>
      <c r="BI148" s="77"/>
      <c r="BJ148" s="77"/>
      <c r="BK148" s="77"/>
      <c r="BL148" s="77"/>
      <c r="BM148" s="77"/>
      <c r="BN148" s="77"/>
      <c r="BO148" s="77"/>
    </row>
    <row r="149" spans="3:67" s="82" customFormat="1" x14ac:dyDescent="0.25">
      <c r="C149" s="98"/>
      <c r="D149" s="99"/>
      <c r="E149" s="99"/>
      <c r="F149" s="99"/>
      <c r="G149" s="99"/>
      <c r="H149" s="99"/>
      <c r="I149" s="100"/>
      <c r="J149" s="99"/>
      <c r="K149" s="99"/>
      <c r="L149" s="99"/>
      <c r="M149" s="99"/>
      <c r="N149" s="99"/>
      <c r="O149" s="98"/>
      <c r="P149" s="98"/>
      <c r="Q149" s="98"/>
      <c r="R149" s="99"/>
      <c r="S149" s="98"/>
      <c r="T149" s="99"/>
      <c r="U149" s="99"/>
      <c r="V149" s="99"/>
      <c r="W149" s="99"/>
      <c r="X149" s="99"/>
      <c r="Y149" s="98"/>
      <c r="Z149" s="98"/>
      <c r="AA149" s="98"/>
      <c r="AB149" s="98"/>
      <c r="AC149" s="98"/>
      <c r="AF149" s="98"/>
      <c r="AG149" s="99"/>
      <c r="AH149" s="99"/>
      <c r="AI149" s="99"/>
      <c r="AJ149" s="99"/>
      <c r="AM149" s="99"/>
      <c r="AN149" s="99"/>
      <c r="AO149" s="99"/>
      <c r="AP149" s="99"/>
      <c r="AS149" s="99"/>
      <c r="AT149" s="99"/>
      <c r="AU149" s="99"/>
      <c r="AV149" s="99"/>
      <c r="AY149" s="99"/>
      <c r="AZ149" s="99"/>
      <c r="BA149" s="99"/>
      <c r="BB149" s="99"/>
      <c r="BC149" s="99"/>
      <c r="BD149" s="99"/>
      <c r="BG149" s="77"/>
      <c r="BH149" s="77"/>
      <c r="BI149" s="77"/>
      <c r="BJ149" s="77"/>
      <c r="BK149" s="77"/>
      <c r="BL149" s="77"/>
      <c r="BM149" s="77"/>
      <c r="BN149" s="77"/>
      <c r="BO149" s="77"/>
    </row>
    <row r="150" spans="3:67" s="82" customFormat="1" x14ac:dyDescent="0.25">
      <c r="C150" s="98"/>
      <c r="D150" s="99"/>
      <c r="E150" s="99"/>
      <c r="F150" s="99"/>
      <c r="G150" s="99"/>
      <c r="H150" s="99"/>
      <c r="I150" s="100"/>
      <c r="J150" s="99"/>
      <c r="K150" s="99"/>
      <c r="L150" s="99"/>
      <c r="M150" s="99"/>
      <c r="N150" s="99"/>
      <c r="O150" s="98"/>
      <c r="P150" s="98"/>
      <c r="Q150" s="98"/>
      <c r="R150" s="99"/>
      <c r="S150" s="98"/>
      <c r="T150" s="99"/>
      <c r="U150" s="99"/>
      <c r="V150" s="99"/>
      <c r="W150" s="99"/>
      <c r="X150" s="99"/>
      <c r="Y150" s="98"/>
      <c r="Z150" s="98"/>
      <c r="AA150" s="98"/>
      <c r="AB150" s="98"/>
      <c r="AC150" s="98"/>
      <c r="AF150" s="98"/>
      <c r="AG150" s="99"/>
      <c r="AH150" s="99"/>
      <c r="AI150" s="99"/>
      <c r="AJ150" s="99"/>
      <c r="AM150" s="99"/>
      <c r="AN150" s="99"/>
      <c r="AO150" s="99"/>
      <c r="AP150" s="99"/>
      <c r="AS150" s="99"/>
      <c r="AT150" s="99"/>
      <c r="AU150" s="99"/>
      <c r="AV150" s="99"/>
      <c r="AY150" s="99"/>
      <c r="AZ150" s="99"/>
      <c r="BA150" s="99"/>
      <c r="BB150" s="99"/>
      <c r="BC150" s="99"/>
      <c r="BD150" s="99"/>
      <c r="BG150" s="77"/>
      <c r="BH150" s="77"/>
      <c r="BI150" s="77"/>
      <c r="BJ150" s="77"/>
      <c r="BK150" s="77"/>
      <c r="BL150" s="77"/>
      <c r="BM150" s="77"/>
      <c r="BN150" s="77"/>
      <c r="BO150" s="77"/>
    </row>
    <row r="151" spans="3:67" s="82" customFormat="1" x14ac:dyDescent="0.25">
      <c r="C151" s="98"/>
      <c r="D151" s="99"/>
      <c r="E151" s="99"/>
      <c r="F151" s="99"/>
      <c r="G151" s="99"/>
      <c r="H151" s="99"/>
      <c r="I151" s="100"/>
      <c r="J151" s="99"/>
      <c r="K151" s="99"/>
      <c r="L151" s="99"/>
      <c r="M151" s="99"/>
      <c r="N151" s="99"/>
      <c r="O151" s="98"/>
      <c r="P151" s="98"/>
      <c r="Q151" s="98"/>
      <c r="R151" s="99"/>
      <c r="S151" s="98"/>
      <c r="T151" s="99"/>
      <c r="U151" s="99"/>
      <c r="V151" s="99"/>
      <c r="W151" s="99"/>
      <c r="X151" s="99"/>
      <c r="Y151" s="98"/>
      <c r="Z151" s="98"/>
      <c r="AA151" s="98"/>
      <c r="AB151" s="98"/>
      <c r="AC151" s="98"/>
      <c r="AF151" s="98"/>
      <c r="AG151" s="99"/>
      <c r="AH151" s="99"/>
      <c r="AI151" s="99"/>
      <c r="AJ151" s="99"/>
      <c r="AM151" s="99"/>
      <c r="AN151" s="99"/>
      <c r="AO151" s="99"/>
      <c r="AP151" s="99"/>
      <c r="AS151" s="99"/>
      <c r="AT151" s="99"/>
      <c r="AU151" s="99"/>
      <c r="AV151" s="99"/>
      <c r="AY151" s="99"/>
      <c r="AZ151" s="99"/>
      <c r="BA151" s="99"/>
      <c r="BB151" s="99"/>
      <c r="BC151" s="99"/>
      <c r="BD151" s="99"/>
      <c r="BG151" s="77"/>
      <c r="BH151" s="77"/>
      <c r="BI151" s="77"/>
      <c r="BJ151" s="77"/>
      <c r="BK151" s="77"/>
      <c r="BL151" s="77"/>
      <c r="BM151" s="77"/>
      <c r="BN151" s="77"/>
      <c r="BO151" s="77"/>
    </row>
    <row r="152" spans="3:67" s="82" customFormat="1" x14ac:dyDescent="0.25">
      <c r="C152" s="98"/>
      <c r="D152" s="99"/>
      <c r="E152" s="99"/>
      <c r="F152" s="99"/>
      <c r="G152" s="99"/>
      <c r="H152" s="99"/>
      <c r="I152" s="100"/>
      <c r="J152" s="99"/>
      <c r="K152" s="99"/>
      <c r="L152" s="99"/>
      <c r="M152" s="99"/>
      <c r="N152" s="99"/>
      <c r="O152" s="98"/>
      <c r="P152" s="98"/>
      <c r="Q152" s="98"/>
      <c r="R152" s="99"/>
      <c r="S152" s="98"/>
      <c r="T152" s="99"/>
      <c r="U152" s="99"/>
      <c r="V152" s="99"/>
      <c r="W152" s="99"/>
      <c r="X152" s="99"/>
      <c r="Y152" s="98"/>
      <c r="Z152" s="98"/>
      <c r="AA152" s="98"/>
      <c r="AB152" s="98"/>
      <c r="AC152" s="98"/>
      <c r="AF152" s="98"/>
      <c r="AG152" s="99"/>
      <c r="AH152" s="99"/>
      <c r="AI152" s="99"/>
      <c r="AJ152" s="99"/>
      <c r="AM152" s="99"/>
      <c r="AN152" s="99"/>
      <c r="AO152" s="99"/>
      <c r="AP152" s="99"/>
      <c r="AS152" s="99"/>
      <c r="AT152" s="99"/>
      <c r="AU152" s="99"/>
      <c r="AV152" s="99"/>
      <c r="AY152" s="99"/>
      <c r="AZ152" s="99"/>
      <c r="BA152" s="99"/>
      <c r="BB152" s="99"/>
      <c r="BC152" s="99"/>
      <c r="BD152" s="99"/>
      <c r="BG152" s="77"/>
      <c r="BH152" s="77"/>
      <c r="BI152" s="77"/>
      <c r="BJ152" s="77"/>
      <c r="BK152" s="77"/>
      <c r="BL152" s="77"/>
      <c r="BM152" s="77"/>
      <c r="BN152" s="77"/>
      <c r="BO152" s="77"/>
    </row>
    <row r="153" spans="3:67" s="82" customFormat="1" x14ac:dyDescent="0.25">
      <c r="C153" s="98"/>
      <c r="D153" s="99"/>
      <c r="E153" s="99"/>
      <c r="F153" s="99"/>
      <c r="G153" s="99"/>
      <c r="H153" s="99"/>
      <c r="I153" s="100"/>
      <c r="J153" s="99"/>
      <c r="K153" s="99"/>
      <c r="L153" s="99"/>
      <c r="M153" s="99"/>
      <c r="N153" s="99"/>
      <c r="O153" s="98"/>
      <c r="P153" s="98"/>
      <c r="Q153" s="98"/>
      <c r="R153" s="99"/>
      <c r="S153" s="98"/>
      <c r="T153" s="99"/>
      <c r="U153" s="99"/>
      <c r="V153" s="99"/>
      <c r="W153" s="99"/>
      <c r="X153" s="99"/>
      <c r="Y153" s="98"/>
      <c r="Z153" s="98"/>
      <c r="AA153" s="98"/>
      <c r="AB153" s="98"/>
      <c r="AC153" s="98"/>
      <c r="AF153" s="98"/>
      <c r="AG153" s="99"/>
      <c r="AH153" s="99"/>
      <c r="AI153" s="99"/>
      <c r="AJ153" s="99"/>
      <c r="AM153" s="99"/>
      <c r="AN153" s="99"/>
      <c r="AO153" s="99"/>
      <c r="AP153" s="99"/>
      <c r="AS153" s="99"/>
      <c r="AT153" s="99"/>
      <c r="AU153" s="99"/>
      <c r="AV153" s="99"/>
      <c r="AY153" s="99"/>
      <c r="AZ153" s="99"/>
      <c r="BA153" s="99"/>
      <c r="BB153" s="99"/>
      <c r="BC153" s="99"/>
      <c r="BD153" s="99"/>
      <c r="BG153" s="77"/>
      <c r="BH153" s="77"/>
      <c r="BI153" s="77"/>
      <c r="BJ153" s="77"/>
      <c r="BK153" s="77"/>
      <c r="BL153" s="77"/>
      <c r="BM153" s="77"/>
      <c r="BN153" s="77"/>
      <c r="BO153" s="77"/>
    </row>
    <row r="154" spans="3:67" s="82" customFormat="1" x14ac:dyDescent="0.25">
      <c r="C154" s="98"/>
      <c r="D154" s="99"/>
      <c r="E154" s="99"/>
      <c r="F154" s="99"/>
      <c r="G154" s="99"/>
      <c r="H154" s="99"/>
      <c r="I154" s="100"/>
      <c r="J154" s="99"/>
      <c r="K154" s="99"/>
      <c r="L154" s="99"/>
      <c r="M154" s="99"/>
      <c r="N154" s="99"/>
      <c r="O154" s="98"/>
      <c r="P154" s="98"/>
      <c r="Q154" s="98"/>
      <c r="R154" s="99"/>
      <c r="S154" s="98"/>
      <c r="T154" s="99"/>
      <c r="U154" s="99"/>
      <c r="V154" s="99"/>
      <c r="W154" s="99"/>
      <c r="X154" s="99"/>
      <c r="Y154" s="98"/>
      <c r="Z154" s="98"/>
      <c r="AA154" s="98"/>
      <c r="AB154" s="98"/>
      <c r="AC154" s="98"/>
      <c r="AF154" s="98"/>
      <c r="AG154" s="99"/>
      <c r="AH154" s="99"/>
      <c r="AI154" s="99"/>
      <c r="AJ154" s="99"/>
      <c r="AM154" s="99"/>
      <c r="AN154" s="99"/>
      <c r="AO154" s="99"/>
      <c r="AP154" s="99"/>
      <c r="AS154" s="99"/>
      <c r="AT154" s="99"/>
      <c r="AU154" s="99"/>
      <c r="AV154" s="99"/>
      <c r="AY154" s="99"/>
      <c r="AZ154" s="99"/>
      <c r="BA154" s="99"/>
      <c r="BB154" s="99"/>
      <c r="BC154" s="99"/>
      <c r="BD154" s="99"/>
      <c r="BG154" s="77"/>
      <c r="BH154" s="77"/>
      <c r="BI154" s="77"/>
      <c r="BJ154" s="77"/>
      <c r="BK154" s="77"/>
      <c r="BL154" s="77"/>
      <c r="BM154" s="77"/>
      <c r="BN154" s="77"/>
      <c r="BO154" s="77"/>
    </row>
    <row r="155" spans="3:67" s="82" customFormat="1" x14ac:dyDescent="0.25">
      <c r="C155" s="98"/>
      <c r="D155" s="99"/>
      <c r="E155" s="99"/>
      <c r="F155" s="99"/>
      <c r="G155" s="99"/>
      <c r="H155" s="99"/>
      <c r="I155" s="100"/>
      <c r="J155" s="99"/>
      <c r="K155" s="99"/>
      <c r="L155" s="99"/>
      <c r="M155" s="99"/>
      <c r="N155" s="99"/>
      <c r="O155" s="98"/>
      <c r="P155" s="98"/>
      <c r="Q155" s="98"/>
      <c r="R155" s="99"/>
      <c r="S155" s="98"/>
      <c r="T155" s="99"/>
      <c r="U155" s="99"/>
      <c r="V155" s="99"/>
      <c r="W155" s="99"/>
      <c r="X155" s="99"/>
      <c r="Y155" s="98"/>
      <c r="Z155" s="98"/>
      <c r="AA155" s="98"/>
      <c r="AB155" s="98"/>
      <c r="AC155" s="98"/>
      <c r="AF155" s="98"/>
      <c r="AG155" s="99"/>
      <c r="AH155" s="99"/>
      <c r="AI155" s="99"/>
      <c r="AJ155" s="99"/>
      <c r="AM155" s="99"/>
      <c r="AN155" s="99"/>
      <c r="AO155" s="99"/>
      <c r="AP155" s="99"/>
      <c r="AS155" s="99"/>
      <c r="AT155" s="99"/>
      <c r="AU155" s="99"/>
      <c r="AV155" s="99"/>
      <c r="AY155" s="99"/>
      <c r="AZ155" s="99"/>
      <c r="BA155" s="99"/>
      <c r="BB155" s="99"/>
      <c r="BC155" s="99"/>
      <c r="BD155" s="99"/>
      <c r="BG155" s="77"/>
      <c r="BH155" s="77"/>
      <c r="BI155" s="77"/>
      <c r="BJ155" s="77"/>
      <c r="BK155" s="77"/>
      <c r="BL155" s="77"/>
      <c r="BM155" s="77"/>
      <c r="BN155" s="77"/>
      <c r="BO155" s="77"/>
    </row>
    <row r="156" spans="3:67" s="82" customFormat="1" x14ac:dyDescent="0.25">
      <c r="C156" s="98"/>
      <c r="D156" s="99"/>
      <c r="E156" s="99"/>
      <c r="F156" s="99"/>
      <c r="G156" s="99"/>
      <c r="H156" s="99"/>
      <c r="I156" s="100"/>
      <c r="J156" s="99"/>
      <c r="K156" s="99"/>
      <c r="L156" s="99"/>
      <c r="M156" s="99"/>
      <c r="N156" s="99"/>
      <c r="O156" s="98"/>
      <c r="P156" s="98"/>
      <c r="Q156" s="98"/>
      <c r="R156" s="99"/>
      <c r="S156" s="98"/>
      <c r="T156" s="99"/>
      <c r="U156" s="99"/>
      <c r="V156" s="99"/>
      <c r="W156" s="99"/>
      <c r="X156" s="99"/>
      <c r="Y156" s="98"/>
      <c r="Z156" s="98"/>
      <c r="AA156" s="98"/>
      <c r="AB156" s="98"/>
      <c r="AC156" s="98"/>
      <c r="AF156" s="98"/>
      <c r="AG156" s="99"/>
      <c r="AH156" s="99"/>
      <c r="AI156" s="99"/>
      <c r="AJ156" s="99"/>
      <c r="AM156" s="99"/>
      <c r="AN156" s="99"/>
      <c r="AO156" s="99"/>
      <c r="AP156" s="99"/>
      <c r="AS156" s="99"/>
      <c r="AT156" s="99"/>
      <c r="AU156" s="99"/>
      <c r="AV156" s="99"/>
      <c r="AY156" s="99"/>
      <c r="AZ156" s="99"/>
      <c r="BA156" s="99"/>
      <c r="BB156" s="99"/>
      <c r="BC156" s="99"/>
      <c r="BD156" s="99"/>
      <c r="BG156" s="77"/>
      <c r="BH156" s="77"/>
      <c r="BI156" s="77"/>
      <c r="BJ156" s="77"/>
      <c r="BK156" s="77"/>
      <c r="BL156" s="77"/>
      <c r="BM156" s="77"/>
      <c r="BN156" s="77"/>
      <c r="BO156" s="77"/>
    </row>
    <row r="157" spans="3:67" s="82" customFormat="1" x14ac:dyDescent="0.25">
      <c r="C157" s="98"/>
      <c r="D157" s="99"/>
      <c r="E157" s="99"/>
      <c r="F157" s="99"/>
      <c r="G157" s="99"/>
      <c r="H157" s="99"/>
      <c r="I157" s="100"/>
      <c r="J157" s="99"/>
      <c r="K157" s="99"/>
      <c r="L157" s="99"/>
      <c r="M157" s="99"/>
      <c r="N157" s="99"/>
      <c r="O157" s="98"/>
      <c r="P157" s="98"/>
      <c r="Q157" s="98"/>
      <c r="R157" s="99"/>
      <c r="S157" s="98"/>
      <c r="T157" s="99"/>
      <c r="U157" s="99"/>
      <c r="V157" s="99"/>
      <c r="W157" s="99"/>
      <c r="X157" s="99"/>
      <c r="Y157" s="98"/>
      <c r="Z157" s="98"/>
      <c r="AA157" s="98"/>
      <c r="AB157" s="98"/>
      <c r="AC157" s="98"/>
      <c r="AF157" s="98"/>
      <c r="AG157" s="99"/>
      <c r="AH157" s="99"/>
      <c r="AI157" s="99"/>
      <c r="AJ157" s="99"/>
      <c r="AM157" s="99"/>
      <c r="AN157" s="99"/>
      <c r="AO157" s="99"/>
      <c r="AP157" s="99"/>
      <c r="AS157" s="99"/>
      <c r="AT157" s="99"/>
      <c r="AU157" s="99"/>
      <c r="AV157" s="99"/>
      <c r="AY157" s="99"/>
      <c r="AZ157" s="99"/>
      <c r="BA157" s="99"/>
      <c r="BB157" s="99"/>
      <c r="BC157" s="99"/>
      <c r="BD157" s="99"/>
      <c r="BG157" s="77"/>
      <c r="BH157" s="77"/>
      <c r="BI157" s="77"/>
      <c r="BJ157" s="77"/>
      <c r="BK157" s="77"/>
      <c r="BL157" s="77"/>
      <c r="BM157" s="77"/>
      <c r="BN157" s="77"/>
      <c r="BO157" s="77"/>
    </row>
    <row r="158" spans="3:67" s="82" customFormat="1" x14ac:dyDescent="0.25">
      <c r="C158" s="98"/>
      <c r="D158" s="99"/>
      <c r="E158" s="99"/>
      <c r="F158" s="99"/>
      <c r="G158" s="99"/>
      <c r="H158" s="99"/>
      <c r="I158" s="100"/>
      <c r="J158" s="99"/>
      <c r="K158" s="99"/>
      <c r="L158" s="99"/>
      <c r="M158" s="99"/>
      <c r="N158" s="99"/>
      <c r="O158" s="98"/>
      <c r="P158" s="98"/>
      <c r="Q158" s="98"/>
      <c r="R158" s="99"/>
      <c r="S158" s="98"/>
      <c r="T158" s="99"/>
      <c r="U158" s="99"/>
      <c r="V158" s="99"/>
      <c r="W158" s="99"/>
      <c r="X158" s="99"/>
      <c r="Y158" s="98"/>
      <c r="Z158" s="98"/>
      <c r="AA158" s="98"/>
      <c r="AB158" s="98"/>
      <c r="AC158" s="98"/>
      <c r="AF158" s="98"/>
      <c r="AG158" s="99"/>
      <c r="AH158" s="99"/>
      <c r="AI158" s="99"/>
      <c r="AJ158" s="99"/>
      <c r="AM158" s="99"/>
      <c r="AN158" s="99"/>
      <c r="AO158" s="99"/>
      <c r="AP158" s="99"/>
      <c r="AS158" s="99"/>
      <c r="AT158" s="99"/>
      <c r="AU158" s="99"/>
      <c r="AV158" s="99"/>
      <c r="AY158" s="99"/>
      <c r="AZ158" s="99"/>
      <c r="BA158" s="99"/>
      <c r="BB158" s="99"/>
      <c r="BC158" s="99"/>
      <c r="BD158" s="99"/>
      <c r="BG158" s="77"/>
      <c r="BH158" s="77"/>
      <c r="BI158" s="77"/>
      <c r="BJ158" s="77"/>
      <c r="BK158" s="77"/>
      <c r="BL158" s="77"/>
      <c r="BM158" s="77"/>
      <c r="BN158" s="77"/>
      <c r="BO158" s="77"/>
    </row>
    <row r="159" spans="3:67" s="82" customFormat="1" x14ac:dyDescent="0.25">
      <c r="C159" s="98"/>
      <c r="D159" s="99"/>
      <c r="E159" s="99"/>
      <c r="F159" s="99"/>
      <c r="G159" s="99"/>
      <c r="H159" s="99"/>
      <c r="I159" s="100"/>
      <c r="J159" s="99"/>
      <c r="K159" s="99"/>
      <c r="L159" s="99"/>
      <c r="M159" s="99"/>
      <c r="N159" s="99"/>
      <c r="O159" s="98"/>
      <c r="P159" s="98"/>
      <c r="Q159" s="98"/>
      <c r="R159" s="99"/>
      <c r="S159" s="98"/>
      <c r="T159" s="99"/>
      <c r="U159" s="99"/>
      <c r="V159" s="99"/>
      <c r="W159" s="99"/>
      <c r="X159" s="99"/>
      <c r="Y159" s="98"/>
      <c r="Z159" s="98"/>
      <c r="AA159" s="98"/>
      <c r="AB159" s="98"/>
      <c r="AC159" s="98"/>
      <c r="AF159" s="98"/>
      <c r="AG159" s="99"/>
      <c r="AH159" s="99"/>
      <c r="AI159" s="99"/>
      <c r="AJ159" s="99"/>
      <c r="AM159" s="99"/>
      <c r="AN159" s="99"/>
      <c r="AO159" s="99"/>
      <c r="AP159" s="99"/>
      <c r="AS159" s="99"/>
      <c r="AT159" s="99"/>
      <c r="AU159" s="99"/>
      <c r="AV159" s="99"/>
      <c r="AY159" s="99"/>
      <c r="AZ159" s="99"/>
      <c r="BA159" s="99"/>
      <c r="BB159" s="99"/>
      <c r="BC159" s="99"/>
      <c r="BD159" s="99"/>
      <c r="BG159" s="77"/>
      <c r="BH159" s="77"/>
      <c r="BI159" s="77"/>
      <c r="BJ159" s="77"/>
      <c r="BK159" s="77"/>
      <c r="BL159" s="77"/>
      <c r="BM159" s="77"/>
      <c r="BN159" s="77"/>
      <c r="BO159" s="77"/>
    </row>
    <row r="160" spans="3:67" s="82" customFormat="1" x14ac:dyDescent="0.25">
      <c r="C160" s="98"/>
      <c r="D160" s="99"/>
      <c r="E160" s="99"/>
      <c r="F160" s="99"/>
      <c r="G160" s="99"/>
      <c r="H160" s="99"/>
      <c r="I160" s="100"/>
      <c r="J160" s="99"/>
      <c r="K160" s="99"/>
      <c r="L160" s="99"/>
      <c r="M160" s="99"/>
      <c r="N160" s="99"/>
      <c r="O160" s="98"/>
      <c r="P160" s="98"/>
      <c r="Q160" s="98"/>
      <c r="R160" s="99"/>
      <c r="S160" s="98"/>
      <c r="T160" s="99"/>
      <c r="U160" s="99"/>
      <c r="V160" s="99"/>
      <c r="W160" s="99"/>
      <c r="X160" s="99"/>
      <c r="Y160" s="98"/>
      <c r="Z160" s="98"/>
      <c r="AA160" s="98"/>
      <c r="AB160" s="98"/>
      <c r="AC160" s="98"/>
      <c r="AF160" s="98"/>
      <c r="AG160" s="99"/>
      <c r="AH160" s="99"/>
      <c r="AI160" s="99"/>
      <c r="AJ160" s="99"/>
      <c r="AM160" s="99"/>
      <c r="AN160" s="99"/>
      <c r="AO160" s="99"/>
      <c r="AP160" s="99"/>
      <c r="AS160" s="99"/>
      <c r="AT160" s="99"/>
      <c r="AU160" s="99"/>
      <c r="AV160" s="99"/>
      <c r="AY160" s="99"/>
      <c r="AZ160" s="99"/>
      <c r="BA160" s="99"/>
      <c r="BB160" s="99"/>
      <c r="BC160" s="99"/>
      <c r="BD160" s="99"/>
      <c r="BG160" s="77"/>
      <c r="BH160" s="77"/>
      <c r="BI160" s="77"/>
      <c r="BJ160" s="77"/>
      <c r="BK160" s="77"/>
      <c r="BL160" s="77"/>
      <c r="BM160" s="77"/>
      <c r="BN160" s="77"/>
      <c r="BO160" s="77"/>
    </row>
    <row r="161" spans="3:67" s="82" customFormat="1" x14ac:dyDescent="0.25">
      <c r="C161" s="98"/>
      <c r="D161" s="99"/>
      <c r="E161" s="99"/>
      <c r="F161" s="99"/>
      <c r="G161" s="99"/>
      <c r="H161" s="99"/>
      <c r="I161" s="100"/>
      <c r="J161" s="99"/>
      <c r="K161" s="99"/>
      <c r="L161" s="99"/>
      <c r="M161" s="99"/>
      <c r="N161" s="99"/>
      <c r="O161" s="98"/>
      <c r="P161" s="98"/>
      <c r="Q161" s="98"/>
      <c r="R161" s="99"/>
      <c r="S161" s="98"/>
      <c r="T161" s="99"/>
      <c r="U161" s="99"/>
      <c r="V161" s="99"/>
      <c r="W161" s="99"/>
      <c r="X161" s="99"/>
      <c r="Y161" s="98"/>
      <c r="Z161" s="98"/>
      <c r="AA161" s="98"/>
      <c r="AB161" s="98"/>
      <c r="AC161" s="98"/>
      <c r="AF161" s="98"/>
      <c r="AG161" s="99"/>
      <c r="AH161" s="99"/>
      <c r="AI161" s="99"/>
      <c r="AJ161" s="99"/>
      <c r="AM161" s="99"/>
      <c r="AN161" s="99"/>
      <c r="AO161" s="99"/>
      <c r="AP161" s="99"/>
      <c r="AS161" s="99"/>
      <c r="AT161" s="99"/>
      <c r="AU161" s="99"/>
      <c r="AV161" s="99"/>
      <c r="AY161" s="99"/>
      <c r="AZ161" s="99"/>
      <c r="BA161" s="99"/>
      <c r="BB161" s="99"/>
      <c r="BC161" s="99"/>
      <c r="BD161" s="99"/>
      <c r="BG161" s="77"/>
      <c r="BH161" s="77"/>
      <c r="BI161" s="77"/>
      <c r="BJ161" s="77"/>
      <c r="BK161" s="77"/>
      <c r="BL161" s="77"/>
      <c r="BM161" s="77"/>
      <c r="BN161" s="77"/>
      <c r="BO161" s="77"/>
    </row>
    <row r="162" spans="3:67" s="82" customFormat="1" x14ac:dyDescent="0.25">
      <c r="C162" s="98"/>
      <c r="D162" s="99"/>
      <c r="E162" s="99"/>
      <c r="F162" s="99"/>
      <c r="G162" s="99"/>
      <c r="H162" s="99"/>
      <c r="I162" s="100"/>
      <c r="J162" s="99"/>
      <c r="K162" s="99"/>
      <c r="L162" s="99"/>
      <c r="M162" s="99"/>
      <c r="N162" s="99"/>
      <c r="O162" s="98"/>
      <c r="P162" s="98"/>
      <c r="Q162" s="98"/>
      <c r="R162" s="99"/>
      <c r="S162" s="98"/>
      <c r="T162" s="99"/>
      <c r="U162" s="99"/>
      <c r="V162" s="99"/>
      <c r="W162" s="99"/>
      <c r="X162" s="99"/>
      <c r="Y162" s="98"/>
      <c r="Z162" s="98"/>
      <c r="AA162" s="98"/>
      <c r="AB162" s="98"/>
      <c r="AC162" s="98"/>
      <c r="AF162" s="98"/>
      <c r="AG162" s="99"/>
      <c r="AH162" s="99"/>
      <c r="AI162" s="99"/>
      <c r="AJ162" s="99"/>
      <c r="AM162" s="99"/>
      <c r="AN162" s="99"/>
      <c r="AO162" s="99"/>
      <c r="AP162" s="99"/>
      <c r="AS162" s="99"/>
      <c r="AT162" s="99"/>
      <c r="AU162" s="99"/>
      <c r="AV162" s="99"/>
      <c r="AY162" s="99"/>
      <c r="AZ162" s="99"/>
      <c r="BA162" s="99"/>
      <c r="BB162" s="99"/>
      <c r="BC162" s="99"/>
      <c r="BD162" s="99"/>
      <c r="BG162" s="77"/>
      <c r="BH162" s="77"/>
      <c r="BI162" s="77"/>
      <c r="BJ162" s="77"/>
      <c r="BK162" s="77"/>
      <c r="BL162" s="77"/>
      <c r="BM162" s="77"/>
      <c r="BN162" s="77"/>
      <c r="BO162" s="77"/>
    </row>
    <row r="163" spans="3:67" s="82" customFormat="1" x14ac:dyDescent="0.25">
      <c r="C163" s="98"/>
      <c r="D163" s="99"/>
      <c r="E163" s="99"/>
      <c r="F163" s="99"/>
      <c r="G163" s="99"/>
      <c r="H163" s="99"/>
      <c r="I163" s="100"/>
      <c r="J163" s="99"/>
      <c r="K163" s="99"/>
      <c r="L163" s="99"/>
      <c r="M163" s="99"/>
      <c r="N163" s="99"/>
      <c r="O163" s="98"/>
      <c r="P163" s="98"/>
      <c r="Q163" s="98"/>
      <c r="R163" s="99"/>
      <c r="S163" s="98"/>
      <c r="T163" s="99"/>
      <c r="U163" s="99"/>
      <c r="V163" s="99"/>
      <c r="W163" s="99"/>
      <c r="X163" s="99"/>
      <c r="Y163" s="98"/>
      <c r="Z163" s="98"/>
      <c r="AA163" s="98"/>
      <c r="AB163" s="98"/>
      <c r="AC163" s="98"/>
      <c r="AF163" s="98"/>
      <c r="AG163" s="99"/>
      <c r="AH163" s="99"/>
      <c r="AI163" s="99"/>
      <c r="AJ163" s="99"/>
      <c r="AM163" s="99"/>
      <c r="AN163" s="99"/>
      <c r="AO163" s="99"/>
      <c r="AP163" s="99"/>
      <c r="AS163" s="99"/>
      <c r="AT163" s="99"/>
      <c r="AU163" s="99"/>
      <c r="AV163" s="99"/>
      <c r="AY163" s="99"/>
      <c r="AZ163" s="99"/>
      <c r="BA163" s="99"/>
      <c r="BB163" s="99"/>
      <c r="BC163" s="99"/>
      <c r="BD163" s="99"/>
      <c r="BG163" s="77"/>
      <c r="BH163" s="77"/>
      <c r="BI163" s="77"/>
      <c r="BJ163" s="77"/>
      <c r="BK163" s="77"/>
      <c r="BL163" s="77"/>
      <c r="BM163" s="77"/>
      <c r="BN163" s="77"/>
      <c r="BO163" s="77"/>
    </row>
    <row r="164" spans="3:67" s="82" customFormat="1" x14ac:dyDescent="0.25">
      <c r="C164" s="98"/>
      <c r="D164" s="99"/>
      <c r="E164" s="99"/>
      <c r="F164" s="99"/>
      <c r="G164" s="99"/>
      <c r="H164" s="99"/>
      <c r="I164" s="100"/>
      <c r="J164" s="99"/>
      <c r="K164" s="99"/>
      <c r="L164" s="99"/>
      <c r="M164" s="99"/>
      <c r="N164" s="99"/>
      <c r="O164" s="98"/>
      <c r="P164" s="98"/>
      <c r="Q164" s="98"/>
      <c r="R164" s="99"/>
      <c r="S164" s="98"/>
      <c r="T164" s="99"/>
      <c r="U164" s="99"/>
      <c r="V164" s="99"/>
      <c r="W164" s="99"/>
      <c r="X164" s="99"/>
      <c r="Y164" s="98"/>
      <c r="Z164" s="98"/>
      <c r="AA164" s="98"/>
      <c r="AB164" s="98"/>
      <c r="AC164" s="98"/>
      <c r="AF164" s="98"/>
      <c r="AG164" s="99"/>
      <c r="AH164" s="99"/>
      <c r="AI164" s="99"/>
      <c r="AJ164" s="99"/>
      <c r="AM164" s="99"/>
      <c r="AN164" s="99"/>
      <c r="AO164" s="99"/>
      <c r="AP164" s="99"/>
      <c r="AS164" s="99"/>
      <c r="AT164" s="99"/>
      <c r="AU164" s="99"/>
      <c r="AV164" s="99"/>
      <c r="AY164" s="99"/>
      <c r="AZ164" s="99"/>
      <c r="BA164" s="99"/>
      <c r="BB164" s="99"/>
      <c r="BC164" s="99"/>
      <c r="BD164" s="99"/>
      <c r="BG164" s="77"/>
      <c r="BH164" s="77"/>
      <c r="BI164" s="77"/>
      <c r="BJ164" s="77"/>
      <c r="BK164" s="77"/>
      <c r="BL164" s="77"/>
      <c r="BM164" s="77"/>
      <c r="BN164" s="77"/>
      <c r="BO164" s="77"/>
    </row>
    <row r="165" spans="3:67" s="82" customFormat="1" x14ac:dyDescent="0.25">
      <c r="C165" s="98"/>
      <c r="D165" s="99"/>
      <c r="E165" s="99"/>
      <c r="F165" s="99"/>
      <c r="G165" s="99"/>
      <c r="H165" s="99"/>
      <c r="I165" s="100"/>
      <c r="J165" s="99"/>
      <c r="K165" s="99"/>
      <c r="L165" s="99"/>
      <c r="M165" s="99"/>
      <c r="N165" s="99"/>
      <c r="O165" s="98"/>
      <c r="P165" s="98"/>
      <c r="Q165" s="98"/>
      <c r="R165" s="99"/>
      <c r="S165" s="98"/>
      <c r="T165" s="99"/>
      <c r="U165" s="99"/>
      <c r="V165" s="99"/>
      <c r="W165" s="99"/>
      <c r="X165" s="99"/>
      <c r="Y165" s="98"/>
      <c r="Z165" s="98"/>
      <c r="AA165" s="98"/>
      <c r="AB165" s="98"/>
      <c r="AC165" s="98"/>
      <c r="AF165" s="98"/>
      <c r="AG165" s="99"/>
      <c r="AH165" s="99"/>
      <c r="AI165" s="99"/>
      <c r="AJ165" s="99"/>
      <c r="AM165" s="99"/>
      <c r="AN165" s="99"/>
      <c r="AO165" s="99"/>
      <c r="AP165" s="99"/>
      <c r="AS165" s="99"/>
      <c r="AT165" s="99"/>
      <c r="AU165" s="99"/>
      <c r="AV165" s="99"/>
      <c r="AY165" s="99"/>
      <c r="AZ165" s="99"/>
      <c r="BA165" s="99"/>
      <c r="BB165" s="99"/>
      <c r="BC165" s="99"/>
      <c r="BD165" s="99"/>
      <c r="BG165" s="77"/>
      <c r="BH165" s="77"/>
      <c r="BI165" s="77"/>
      <c r="BJ165" s="77"/>
      <c r="BK165" s="77"/>
      <c r="BL165" s="77"/>
      <c r="BM165" s="77"/>
      <c r="BN165" s="77"/>
      <c r="BO165" s="77"/>
    </row>
    <row r="166" spans="3:67" s="82" customFormat="1" x14ac:dyDescent="0.25">
      <c r="C166" s="98"/>
      <c r="D166" s="99"/>
      <c r="E166" s="99"/>
      <c r="F166" s="99"/>
      <c r="G166" s="99"/>
      <c r="H166" s="99"/>
      <c r="I166" s="100"/>
      <c r="J166" s="99"/>
      <c r="K166" s="99"/>
      <c r="L166" s="99"/>
      <c r="M166" s="99"/>
      <c r="N166" s="99"/>
      <c r="O166" s="98"/>
      <c r="P166" s="98"/>
      <c r="Q166" s="98"/>
      <c r="R166" s="99"/>
      <c r="S166" s="98"/>
      <c r="T166" s="99"/>
      <c r="U166" s="99"/>
      <c r="V166" s="99"/>
      <c r="W166" s="99"/>
      <c r="X166" s="99"/>
      <c r="Y166" s="98"/>
      <c r="Z166" s="98"/>
      <c r="AA166" s="98"/>
      <c r="AB166" s="98"/>
      <c r="AC166" s="98"/>
      <c r="AF166" s="98"/>
      <c r="AG166" s="99"/>
      <c r="AH166" s="99"/>
      <c r="AI166" s="99"/>
      <c r="AJ166" s="99"/>
      <c r="AM166" s="99"/>
      <c r="AN166" s="99"/>
      <c r="AO166" s="99"/>
      <c r="AP166" s="99"/>
      <c r="AS166" s="99"/>
      <c r="AT166" s="99"/>
      <c r="AU166" s="99"/>
      <c r="AV166" s="99"/>
      <c r="AY166" s="99"/>
      <c r="AZ166" s="99"/>
      <c r="BA166" s="99"/>
      <c r="BB166" s="99"/>
      <c r="BC166" s="99"/>
      <c r="BD166" s="99"/>
      <c r="BG166" s="77"/>
      <c r="BH166" s="77"/>
      <c r="BI166" s="77"/>
      <c r="BJ166" s="77"/>
      <c r="BK166" s="77"/>
      <c r="BL166" s="77"/>
      <c r="BM166" s="77"/>
      <c r="BN166" s="77"/>
      <c r="BO166" s="77"/>
    </row>
    <row r="167" spans="3:67" s="82" customFormat="1" x14ac:dyDescent="0.25">
      <c r="C167" s="98"/>
      <c r="D167" s="99"/>
      <c r="E167" s="99"/>
      <c r="F167" s="99"/>
      <c r="G167" s="99"/>
      <c r="H167" s="99"/>
      <c r="I167" s="100"/>
      <c r="J167" s="99"/>
      <c r="K167" s="99"/>
      <c r="L167" s="99"/>
      <c r="M167" s="99"/>
      <c r="N167" s="99"/>
      <c r="O167" s="98"/>
      <c r="P167" s="98"/>
      <c r="Q167" s="98"/>
      <c r="R167" s="99"/>
      <c r="S167" s="98"/>
      <c r="T167" s="99"/>
      <c r="U167" s="99"/>
      <c r="V167" s="99"/>
      <c r="W167" s="99"/>
      <c r="X167" s="99"/>
      <c r="Y167" s="98"/>
      <c r="Z167" s="98"/>
      <c r="AA167" s="98"/>
      <c r="AB167" s="98"/>
      <c r="AC167" s="98"/>
      <c r="AF167" s="98"/>
      <c r="AG167" s="99"/>
      <c r="AH167" s="99"/>
      <c r="AI167" s="99"/>
      <c r="AJ167" s="99"/>
      <c r="AM167" s="99"/>
      <c r="AN167" s="99"/>
      <c r="AO167" s="99"/>
      <c r="AP167" s="99"/>
      <c r="AS167" s="99"/>
      <c r="AT167" s="99"/>
      <c r="AU167" s="99"/>
      <c r="AV167" s="99"/>
      <c r="AY167" s="99"/>
      <c r="AZ167" s="99"/>
      <c r="BA167" s="99"/>
      <c r="BB167" s="99"/>
      <c r="BC167" s="99"/>
      <c r="BD167" s="99"/>
      <c r="BG167" s="77"/>
      <c r="BH167" s="77"/>
      <c r="BI167" s="77"/>
      <c r="BJ167" s="77"/>
      <c r="BK167" s="77"/>
      <c r="BL167" s="77"/>
      <c r="BM167" s="77"/>
      <c r="BN167" s="77"/>
      <c r="BO167" s="77"/>
    </row>
    <row r="168" spans="3:67" s="82" customFormat="1" x14ac:dyDescent="0.25">
      <c r="C168" s="98"/>
      <c r="D168" s="99"/>
      <c r="E168" s="99"/>
      <c r="F168" s="99"/>
      <c r="G168" s="99"/>
      <c r="H168" s="99"/>
      <c r="I168" s="100"/>
      <c r="J168" s="99"/>
      <c r="K168" s="99"/>
      <c r="L168" s="99"/>
      <c r="M168" s="99"/>
      <c r="N168" s="99"/>
      <c r="O168" s="98"/>
      <c r="P168" s="98"/>
      <c r="Q168" s="98"/>
      <c r="R168" s="99"/>
      <c r="S168" s="98"/>
      <c r="T168" s="99"/>
      <c r="U168" s="99"/>
      <c r="V168" s="99"/>
      <c r="W168" s="99"/>
      <c r="X168" s="99"/>
      <c r="Y168" s="98"/>
      <c r="Z168" s="98"/>
      <c r="AA168" s="98"/>
      <c r="AB168" s="98"/>
      <c r="AC168" s="98"/>
      <c r="AF168" s="98"/>
      <c r="AG168" s="99"/>
      <c r="AH168" s="99"/>
      <c r="AI168" s="99"/>
      <c r="AJ168" s="99"/>
      <c r="AM168" s="99"/>
      <c r="AN168" s="99"/>
      <c r="AO168" s="99"/>
      <c r="AP168" s="99"/>
      <c r="AS168" s="99"/>
      <c r="AT168" s="99"/>
      <c r="AU168" s="99"/>
      <c r="AV168" s="99"/>
      <c r="AY168" s="99"/>
      <c r="AZ168" s="99"/>
      <c r="BA168" s="99"/>
      <c r="BB168" s="99"/>
      <c r="BC168" s="99"/>
      <c r="BD168" s="99"/>
      <c r="BG168" s="77"/>
      <c r="BH168" s="77"/>
      <c r="BI168" s="77"/>
      <c r="BJ168" s="77"/>
      <c r="BK168" s="77"/>
      <c r="BL168" s="77"/>
      <c r="BM168" s="77"/>
      <c r="BN168" s="77"/>
      <c r="BO168" s="77"/>
    </row>
    <row r="169" spans="3:67" s="82" customFormat="1" x14ac:dyDescent="0.25">
      <c r="C169" s="98"/>
      <c r="D169" s="99"/>
      <c r="E169" s="99"/>
      <c r="F169" s="99"/>
      <c r="G169" s="99"/>
      <c r="H169" s="99"/>
      <c r="I169" s="100"/>
      <c r="J169" s="99"/>
      <c r="K169" s="99"/>
      <c r="L169" s="99"/>
      <c r="M169" s="99"/>
      <c r="N169" s="99"/>
      <c r="O169" s="98"/>
      <c r="P169" s="98"/>
      <c r="Q169" s="98"/>
      <c r="R169" s="99"/>
      <c r="S169" s="98"/>
      <c r="T169" s="99"/>
      <c r="U169" s="99"/>
      <c r="V169" s="99"/>
      <c r="W169" s="99"/>
      <c r="X169" s="99"/>
      <c r="Y169" s="98"/>
      <c r="Z169" s="98"/>
      <c r="AA169" s="98"/>
      <c r="AB169" s="98"/>
      <c r="AC169" s="98"/>
      <c r="AF169" s="98"/>
      <c r="AG169" s="99"/>
      <c r="AH169" s="99"/>
      <c r="AI169" s="99"/>
      <c r="AJ169" s="99"/>
      <c r="AM169" s="99"/>
      <c r="AN169" s="99"/>
      <c r="AO169" s="99"/>
      <c r="AP169" s="99"/>
      <c r="AS169" s="99"/>
      <c r="AT169" s="99"/>
      <c r="AU169" s="99"/>
      <c r="AV169" s="99"/>
      <c r="AY169" s="99"/>
      <c r="AZ169" s="99"/>
      <c r="BA169" s="99"/>
      <c r="BB169" s="99"/>
      <c r="BC169" s="99"/>
      <c r="BD169" s="99"/>
      <c r="BG169" s="77"/>
      <c r="BH169" s="77"/>
      <c r="BI169" s="77"/>
      <c r="BJ169" s="77"/>
      <c r="BK169" s="77"/>
      <c r="BL169" s="77"/>
      <c r="BM169" s="77"/>
      <c r="BN169" s="77"/>
      <c r="BO169" s="77"/>
    </row>
    <row r="170" spans="3:67" s="82" customFormat="1" x14ac:dyDescent="0.25">
      <c r="C170" s="98"/>
      <c r="D170" s="99"/>
      <c r="E170" s="99"/>
      <c r="F170" s="99"/>
      <c r="G170" s="99"/>
      <c r="H170" s="99"/>
      <c r="I170" s="100"/>
      <c r="J170" s="99"/>
      <c r="K170" s="99"/>
      <c r="L170" s="99"/>
      <c r="M170" s="99"/>
      <c r="N170" s="99"/>
      <c r="O170" s="98"/>
      <c r="P170" s="98"/>
      <c r="Q170" s="98"/>
      <c r="R170" s="99"/>
      <c r="S170" s="98"/>
      <c r="T170" s="99"/>
      <c r="U170" s="99"/>
      <c r="V170" s="99"/>
      <c r="W170" s="99"/>
      <c r="X170" s="99"/>
      <c r="Y170" s="98"/>
      <c r="Z170" s="98"/>
      <c r="AA170" s="98"/>
      <c r="AB170" s="98"/>
      <c r="AC170" s="98"/>
      <c r="AF170" s="98"/>
      <c r="AG170" s="99"/>
      <c r="AH170" s="99"/>
      <c r="AI170" s="99"/>
      <c r="AJ170" s="99"/>
      <c r="AM170" s="99"/>
      <c r="AN170" s="99"/>
      <c r="AO170" s="99"/>
      <c r="AP170" s="99"/>
      <c r="AS170" s="99"/>
      <c r="AT170" s="99"/>
      <c r="AU170" s="99"/>
      <c r="AV170" s="99"/>
      <c r="AY170" s="99"/>
      <c r="AZ170" s="99"/>
      <c r="BA170" s="99"/>
      <c r="BB170" s="99"/>
      <c r="BC170" s="99"/>
      <c r="BD170" s="99"/>
      <c r="BG170" s="77"/>
      <c r="BH170" s="77"/>
      <c r="BI170" s="77"/>
      <c r="BJ170" s="77"/>
      <c r="BK170" s="77"/>
      <c r="BL170" s="77"/>
      <c r="BM170" s="77"/>
      <c r="BN170" s="77"/>
      <c r="BO170" s="77"/>
    </row>
    <row r="171" spans="3:67" s="82" customFormat="1" x14ac:dyDescent="0.25">
      <c r="C171" s="98"/>
      <c r="D171" s="99"/>
      <c r="E171" s="99"/>
      <c r="F171" s="99"/>
      <c r="G171" s="99"/>
      <c r="H171" s="99"/>
      <c r="I171" s="100"/>
      <c r="J171" s="99"/>
      <c r="K171" s="99"/>
      <c r="L171" s="99"/>
      <c r="M171" s="99"/>
      <c r="N171" s="99"/>
      <c r="O171" s="98"/>
      <c r="P171" s="98"/>
      <c r="Q171" s="98"/>
      <c r="R171" s="99"/>
      <c r="S171" s="98"/>
      <c r="T171" s="99"/>
      <c r="U171" s="99"/>
      <c r="V171" s="99"/>
      <c r="W171" s="99"/>
      <c r="X171" s="99"/>
      <c r="Y171" s="98"/>
      <c r="Z171" s="98"/>
      <c r="AA171" s="98"/>
      <c r="AB171" s="98"/>
      <c r="AC171" s="98"/>
      <c r="AF171" s="98"/>
      <c r="AG171" s="99"/>
      <c r="AH171" s="99"/>
      <c r="AI171" s="99"/>
      <c r="AJ171" s="99"/>
      <c r="AM171" s="99"/>
      <c r="AN171" s="99"/>
      <c r="AO171" s="99"/>
      <c r="AP171" s="99"/>
      <c r="AS171" s="99"/>
      <c r="AT171" s="99"/>
      <c r="AU171" s="99"/>
      <c r="AV171" s="99"/>
      <c r="AY171" s="99"/>
      <c r="AZ171" s="99"/>
      <c r="BA171" s="99"/>
      <c r="BB171" s="99"/>
      <c r="BC171" s="99"/>
      <c r="BD171" s="99"/>
      <c r="BG171" s="77"/>
      <c r="BH171" s="77"/>
      <c r="BI171" s="77"/>
      <c r="BJ171" s="77"/>
      <c r="BK171" s="77"/>
      <c r="BL171" s="77"/>
      <c r="BM171" s="77"/>
      <c r="BN171" s="77"/>
      <c r="BO171" s="77"/>
    </row>
    <row r="172" spans="3:67" s="82" customFormat="1" x14ac:dyDescent="0.25">
      <c r="C172" s="98"/>
      <c r="D172" s="99"/>
      <c r="E172" s="99"/>
      <c r="F172" s="99"/>
      <c r="G172" s="99"/>
      <c r="H172" s="99"/>
      <c r="I172" s="100"/>
      <c r="J172" s="99"/>
      <c r="K172" s="99"/>
      <c r="L172" s="99"/>
      <c r="M172" s="99"/>
      <c r="N172" s="99"/>
      <c r="O172" s="98"/>
      <c r="P172" s="98"/>
      <c r="Q172" s="98"/>
      <c r="R172" s="99"/>
      <c r="S172" s="98"/>
      <c r="T172" s="99"/>
      <c r="U172" s="99"/>
      <c r="V172" s="99"/>
      <c r="W172" s="99"/>
      <c r="X172" s="99"/>
      <c r="Y172" s="98"/>
      <c r="Z172" s="98"/>
      <c r="AA172" s="98"/>
      <c r="AB172" s="98"/>
      <c r="AC172" s="98"/>
      <c r="AF172" s="98"/>
      <c r="AG172" s="99"/>
      <c r="AH172" s="99"/>
      <c r="AI172" s="99"/>
      <c r="AJ172" s="99"/>
      <c r="AM172" s="99"/>
      <c r="AN172" s="99"/>
      <c r="AO172" s="99"/>
      <c r="AP172" s="99"/>
      <c r="AS172" s="99"/>
      <c r="AT172" s="99"/>
      <c r="AU172" s="99"/>
      <c r="AV172" s="99"/>
      <c r="AY172" s="99"/>
      <c r="AZ172" s="99"/>
      <c r="BA172" s="99"/>
      <c r="BB172" s="99"/>
      <c r="BC172" s="99"/>
      <c r="BD172" s="99"/>
      <c r="BG172" s="77"/>
      <c r="BH172" s="77"/>
      <c r="BI172" s="77"/>
      <c r="BJ172" s="77"/>
      <c r="BK172" s="77"/>
      <c r="BL172" s="77"/>
      <c r="BM172" s="77"/>
      <c r="BN172" s="77"/>
      <c r="BO172" s="77"/>
    </row>
    <row r="173" spans="3:67" s="82" customFormat="1" x14ac:dyDescent="0.25">
      <c r="C173" s="98"/>
      <c r="D173" s="99"/>
      <c r="E173" s="99"/>
      <c r="F173" s="99"/>
      <c r="G173" s="99"/>
      <c r="H173" s="99"/>
      <c r="I173" s="100"/>
      <c r="J173" s="99"/>
      <c r="K173" s="99"/>
      <c r="L173" s="99"/>
      <c r="M173" s="99"/>
      <c r="N173" s="99"/>
      <c r="O173" s="98"/>
      <c r="P173" s="98"/>
      <c r="Q173" s="98"/>
      <c r="R173" s="99"/>
      <c r="S173" s="98"/>
      <c r="T173" s="99"/>
      <c r="U173" s="99"/>
      <c r="V173" s="99"/>
      <c r="W173" s="99"/>
      <c r="X173" s="99"/>
      <c r="Y173" s="98"/>
      <c r="Z173" s="98"/>
      <c r="AA173" s="98"/>
      <c r="AB173" s="98"/>
      <c r="AC173" s="98"/>
      <c r="AF173" s="98"/>
      <c r="AG173" s="99"/>
      <c r="AH173" s="99"/>
      <c r="AI173" s="99"/>
      <c r="AJ173" s="99"/>
      <c r="AM173" s="99"/>
      <c r="AN173" s="99"/>
      <c r="AO173" s="99"/>
      <c r="AP173" s="99"/>
      <c r="AS173" s="99"/>
      <c r="AT173" s="99"/>
      <c r="AU173" s="99"/>
      <c r="AV173" s="99"/>
      <c r="AY173" s="99"/>
      <c r="AZ173" s="99"/>
      <c r="BA173" s="99"/>
      <c r="BB173" s="99"/>
      <c r="BC173" s="99"/>
      <c r="BD173" s="99"/>
      <c r="BG173" s="77"/>
      <c r="BH173" s="77"/>
      <c r="BI173" s="77"/>
      <c r="BJ173" s="77"/>
      <c r="BK173" s="77"/>
      <c r="BL173" s="77"/>
      <c r="BM173" s="77"/>
      <c r="BN173" s="77"/>
      <c r="BO173" s="77"/>
    </row>
    <row r="174" spans="3:67" s="82" customFormat="1" x14ac:dyDescent="0.25">
      <c r="C174" s="98"/>
      <c r="D174" s="99"/>
      <c r="E174" s="99"/>
      <c r="F174" s="99"/>
      <c r="G174" s="99"/>
      <c r="H174" s="99"/>
      <c r="I174" s="100"/>
      <c r="J174" s="99"/>
      <c r="K174" s="99"/>
      <c r="L174" s="99"/>
      <c r="M174" s="99"/>
      <c r="N174" s="99"/>
      <c r="O174" s="98"/>
      <c r="P174" s="98"/>
      <c r="Q174" s="98"/>
      <c r="R174" s="99"/>
      <c r="S174" s="98"/>
      <c r="T174" s="99"/>
      <c r="U174" s="99"/>
      <c r="V174" s="99"/>
      <c r="W174" s="99"/>
      <c r="X174" s="99"/>
      <c r="Y174" s="98"/>
      <c r="Z174" s="98"/>
      <c r="AA174" s="98"/>
      <c r="AB174" s="98"/>
      <c r="AC174" s="98"/>
      <c r="AF174" s="98"/>
      <c r="AG174" s="99"/>
      <c r="AH174" s="99"/>
      <c r="AI174" s="99"/>
      <c r="AJ174" s="99"/>
      <c r="AM174" s="99"/>
      <c r="AN174" s="99"/>
      <c r="AO174" s="99"/>
      <c r="AP174" s="99"/>
      <c r="AS174" s="99"/>
      <c r="AT174" s="99"/>
      <c r="AU174" s="99"/>
      <c r="AV174" s="99"/>
      <c r="AY174" s="99"/>
      <c r="AZ174" s="99"/>
      <c r="BA174" s="99"/>
      <c r="BB174" s="99"/>
      <c r="BC174" s="99"/>
      <c r="BD174" s="99"/>
      <c r="BG174" s="77"/>
      <c r="BH174" s="77"/>
      <c r="BI174" s="77"/>
      <c r="BJ174" s="77"/>
      <c r="BK174" s="77"/>
      <c r="BL174" s="77"/>
      <c r="BM174" s="77"/>
      <c r="BN174" s="77"/>
      <c r="BO174" s="77"/>
    </row>
    <row r="175" spans="3:67" s="82" customFormat="1" x14ac:dyDescent="0.25">
      <c r="C175" s="98"/>
      <c r="D175" s="99"/>
      <c r="E175" s="99"/>
      <c r="F175" s="99"/>
      <c r="G175" s="99"/>
      <c r="H175" s="99"/>
      <c r="I175" s="100"/>
      <c r="J175" s="99"/>
      <c r="K175" s="99"/>
      <c r="L175" s="99"/>
      <c r="M175" s="99"/>
      <c r="N175" s="99"/>
      <c r="O175" s="98"/>
      <c r="P175" s="98"/>
      <c r="Q175" s="98"/>
      <c r="R175" s="99"/>
      <c r="S175" s="98"/>
      <c r="T175" s="99"/>
      <c r="U175" s="99"/>
      <c r="V175" s="99"/>
      <c r="W175" s="99"/>
      <c r="X175" s="99"/>
      <c r="Y175" s="98"/>
      <c r="Z175" s="98"/>
      <c r="AA175" s="98"/>
      <c r="AB175" s="98"/>
      <c r="AC175" s="98"/>
      <c r="AF175" s="98"/>
      <c r="AG175" s="99"/>
      <c r="AH175" s="99"/>
      <c r="AI175" s="99"/>
      <c r="AJ175" s="99"/>
      <c r="AM175" s="99"/>
      <c r="AN175" s="99"/>
      <c r="AO175" s="99"/>
      <c r="AP175" s="99"/>
      <c r="AS175" s="99"/>
      <c r="AT175" s="99"/>
      <c r="AU175" s="99"/>
      <c r="AV175" s="99"/>
      <c r="AY175" s="99"/>
      <c r="AZ175" s="99"/>
      <c r="BA175" s="99"/>
      <c r="BB175" s="99"/>
      <c r="BC175" s="99"/>
      <c r="BD175" s="99"/>
      <c r="BG175" s="77"/>
      <c r="BH175" s="77"/>
      <c r="BI175" s="77"/>
      <c r="BJ175" s="77"/>
      <c r="BK175" s="77"/>
      <c r="BL175" s="77"/>
      <c r="BM175" s="77"/>
      <c r="BN175" s="77"/>
      <c r="BO175" s="77"/>
    </row>
    <row r="176" spans="3:67" s="82" customFormat="1" x14ac:dyDescent="0.25">
      <c r="C176" s="98"/>
      <c r="D176" s="99"/>
      <c r="E176" s="99"/>
      <c r="F176" s="99"/>
      <c r="G176" s="99"/>
      <c r="H176" s="99"/>
      <c r="I176" s="100"/>
      <c r="J176" s="99"/>
      <c r="K176" s="99"/>
      <c r="L176" s="99"/>
      <c r="M176" s="99"/>
      <c r="N176" s="99"/>
      <c r="O176" s="98"/>
      <c r="P176" s="98"/>
      <c r="Q176" s="98"/>
      <c r="R176" s="99"/>
      <c r="S176" s="98"/>
      <c r="T176" s="99"/>
      <c r="U176" s="99"/>
      <c r="V176" s="99"/>
      <c r="W176" s="99"/>
      <c r="X176" s="99"/>
      <c r="Y176" s="98"/>
      <c r="Z176" s="98"/>
      <c r="AA176" s="98"/>
      <c r="AB176" s="98"/>
      <c r="AC176" s="98"/>
      <c r="AF176" s="98"/>
      <c r="AG176" s="99"/>
      <c r="AH176" s="99"/>
      <c r="AI176" s="99"/>
      <c r="AJ176" s="99"/>
      <c r="AM176" s="99"/>
      <c r="AN176" s="99"/>
      <c r="AO176" s="99"/>
      <c r="AP176" s="99"/>
      <c r="AS176" s="99"/>
      <c r="AT176" s="99"/>
      <c r="AU176" s="99"/>
      <c r="AV176" s="99"/>
      <c r="AY176" s="99"/>
      <c r="AZ176" s="99"/>
      <c r="BA176" s="99"/>
      <c r="BB176" s="99"/>
      <c r="BC176" s="99"/>
      <c r="BD176" s="99"/>
      <c r="BG176" s="77"/>
      <c r="BH176" s="77"/>
      <c r="BI176" s="77"/>
      <c r="BJ176" s="77"/>
      <c r="BK176" s="77"/>
      <c r="BL176" s="77"/>
      <c r="BM176" s="77"/>
      <c r="BN176" s="77"/>
      <c r="BO176" s="77"/>
    </row>
    <row r="177" spans="3:67" s="82" customFormat="1" x14ac:dyDescent="0.25">
      <c r="C177" s="98"/>
      <c r="D177" s="99"/>
      <c r="E177" s="99"/>
      <c r="F177" s="99"/>
      <c r="G177" s="99"/>
      <c r="H177" s="99"/>
      <c r="I177" s="100"/>
      <c r="J177" s="99"/>
      <c r="K177" s="99"/>
      <c r="L177" s="99"/>
      <c r="M177" s="99"/>
      <c r="N177" s="99"/>
      <c r="O177" s="98"/>
      <c r="P177" s="98"/>
      <c r="Q177" s="98"/>
      <c r="R177" s="99"/>
      <c r="S177" s="98"/>
      <c r="T177" s="99"/>
      <c r="U177" s="99"/>
      <c r="V177" s="99"/>
      <c r="W177" s="99"/>
      <c r="X177" s="99"/>
      <c r="Y177" s="98"/>
      <c r="Z177" s="98"/>
      <c r="AA177" s="98"/>
      <c r="AB177" s="98"/>
      <c r="AC177" s="98"/>
      <c r="AF177" s="98"/>
      <c r="AG177" s="99"/>
      <c r="AH177" s="99"/>
      <c r="AI177" s="99"/>
      <c r="AJ177" s="99"/>
      <c r="AM177" s="99"/>
      <c r="AN177" s="99"/>
      <c r="AO177" s="99"/>
      <c r="AP177" s="99"/>
      <c r="AS177" s="99"/>
      <c r="AT177" s="99"/>
      <c r="AU177" s="99"/>
      <c r="AV177" s="99"/>
      <c r="AY177" s="99"/>
      <c r="AZ177" s="99"/>
      <c r="BA177" s="99"/>
      <c r="BB177" s="99"/>
      <c r="BC177" s="99"/>
      <c r="BD177" s="99"/>
      <c r="BG177" s="77"/>
      <c r="BH177" s="77"/>
      <c r="BI177" s="77"/>
      <c r="BJ177" s="77"/>
      <c r="BK177" s="77"/>
      <c r="BL177" s="77"/>
      <c r="BM177" s="77"/>
      <c r="BN177" s="77"/>
      <c r="BO177" s="77"/>
    </row>
    <row r="178" spans="3:67" s="82" customFormat="1" x14ac:dyDescent="0.25">
      <c r="C178" s="98"/>
      <c r="D178" s="99"/>
      <c r="E178" s="99"/>
      <c r="F178" s="99"/>
      <c r="G178" s="99"/>
      <c r="H178" s="99"/>
      <c r="I178" s="100"/>
      <c r="J178" s="99"/>
      <c r="K178" s="99"/>
      <c r="L178" s="99"/>
      <c r="M178" s="99"/>
      <c r="N178" s="99"/>
      <c r="O178" s="98"/>
      <c r="P178" s="98"/>
      <c r="Q178" s="98"/>
      <c r="R178" s="99"/>
      <c r="S178" s="98"/>
      <c r="T178" s="99"/>
      <c r="U178" s="99"/>
      <c r="V178" s="99"/>
      <c r="W178" s="99"/>
      <c r="X178" s="99"/>
      <c r="Y178" s="98"/>
      <c r="Z178" s="98"/>
      <c r="AA178" s="98"/>
      <c r="AB178" s="98"/>
      <c r="AC178" s="98"/>
      <c r="AF178" s="98"/>
      <c r="AG178" s="99"/>
      <c r="AH178" s="99"/>
      <c r="AI178" s="99"/>
      <c r="AJ178" s="99"/>
      <c r="AM178" s="99"/>
      <c r="AN178" s="99"/>
      <c r="AO178" s="99"/>
      <c r="AP178" s="99"/>
      <c r="AS178" s="99"/>
      <c r="AT178" s="99"/>
      <c r="AU178" s="99"/>
      <c r="AV178" s="99"/>
      <c r="AY178" s="99"/>
      <c r="AZ178" s="99"/>
      <c r="BA178" s="99"/>
      <c r="BB178" s="99"/>
      <c r="BC178" s="99"/>
      <c r="BD178" s="99"/>
      <c r="BG178" s="77"/>
      <c r="BH178" s="77"/>
      <c r="BI178" s="77"/>
      <c r="BJ178" s="77"/>
      <c r="BK178" s="77"/>
      <c r="BL178" s="77"/>
      <c r="BM178" s="77"/>
      <c r="BN178" s="77"/>
      <c r="BO178" s="77"/>
    </row>
    <row r="179" spans="3:67" s="82" customFormat="1" x14ac:dyDescent="0.25">
      <c r="C179" s="98"/>
      <c r="D179" s="99"/>
      <c r="E179" s="99"/>
      <c r="F179" s="99"/>
      <c r="G179" s="99"/>
      <c r="H179" s="99"/>
      <c r="I179" s="100"/>
      <c r="J179" s="99"/>
      <c r="K179" s="99"/>
      <c r="L179" s="99"/>
      <c r="M179" s="99"/>
      <c r="N179" s="99"/>
      <c r="O179" s="98"/>
      <c r="P179" s="98"/>
      <c r="Q179" s="98"/>
      <c r="R179" s="99"/>
      <c r="S179" s="98"/>
      <c r="T179" s="99"/>
      <c r="U179" s="99"/>
      <c r="V179" s="99"/>
      <c r="W179" s="99"/>
      <c r="X179" s="99"/>
      <c r="Y179" s="98"/>
      <c r="Z179" s="98"/>
      <c r="AA179" s="98"/>
      <c r="AB179" s="98"/>
      <c r="AC179" s="98"/>
      <c r="AF179" s="98"/>
      <c r="AG179" s="99"/>
      <c r="AH179" s="99"/>
      <c r="AI179" s="99"/>
      <c r="AJ179" s="99"/>
      <c r="AM179" s="99"/>
      <c r="AN179" s="99"/>
      <c r="AO179" s="99"/>
      <c r="AP179" s="99"/>
      <c r="AS179" s="99"/>
      <c r="AT179" s="99"/>
      <c r="AU179" s="99"/>
      <c r="AV179" s="99"/>
      <c r="AY179" s="99"/>
      <c r="AZ179" s="99"/>
      <c r="BA179" s="99"/>
      <c r="BB179" s="99"/>
      <c r="BC179" s="99"/>
      <c r="BD179" s="99"/>
      <c r="BG179" s="77"/>
      <c r="BH179" s="77"/>
      <c r="BI179" s="77"/>
      <c r="BJ179" s="77"/>
      <c r="BK179" s="77"/>
      <c r="BL179" s="77"/>
      <c r="BM179" s="77"/>
      <c r="BN179" s="77"/>
      <c r="BO179" s="77"/>
    </row>
    <row r="180" spans="3:67" s="82" customFormat="1" x14ac:dyDescent="0.25">
      <c r="C180" s="98"/>
      <c r="D180" s="99"/>
      <c r="E180" s="99"/>
      <c r="F180" s="99"/>
      <c r="G180" s="99"/>
      <c r="H180" s="99"/>
      <c r="I180" s="100"/>
      <c r="J180" s="99"/>
      <c r="K180" s="99"/>
      <c r="L180" s="99"/>
      <c r="M180" s="99"/>
      <c r="N180" s="99"/>
      <c r="O180" s="98"/>
      <c r="P180" s="98"/>
      <c r="Q180" s="98"/>
      <c r="R180" s="99"/>
      <c r="S180" s="98"/>
      <c r="T180" s="99"/>
      <c r="U180" s="99"/>
      <c r="V180" s="99"/>
      <c r="W180" s="99"/>
      <c r="X180" s="99"/>
      <c r="Y180" s="98"/>
      <c r="Z180" s="98"/>
      <c r="AA180" s="98"/>
      <c r="AB180" s="98"/>
      <c r="AC180" s="98"/>
      <c r="AF180" s="98"/>
      <c r="AG180" s="99"/>
      <c r="AH180" s="99"/>
      <c r="AI180" s="99"/>
      <c r="AJ180" s="99"/>
      <c r="AM180" s="99"/>
      <c r="AN180" s="99"/>
      <c r="AO180" s="99"/>
      <c r="AP180" s="99"/>
      <c r="AS180" s="99"/>
      <c r="AT180" s="99"/>
      <c r="AU180" s="99"/>
      <c r="AV180" s="99"/>
      <c r="AY180" s="99"/>
      <c r="AZ180" s="99"/>
      <c r="BA180" s="99"/>
      <c r="BB180" s="99"/>
      <c r="BC180" s="99"/>
      <c r="BD180" s="99"/>
      <c r="BG180" s="77"/>
      <c r="BH180" s="77"/>
      <c r="BI180" s="77"/>
      <c r="BJ180" s="77"/>
      <c r="BK180" s="77"/>
      <c r="BL180" s="77"/>
      <c r="BM180" s="77"/>
      <c r="BN180" s="77"/>
      <c r="BO180" s="77"/>
    </row>
    <row r="181" spans="3:67" s="82" customFormat="1" x14ac:dyDescent="0.25">
      <c r="C181" s="98"/>
      <c r="D181" s="99"/>
      <c r="E181" s="99"/>
      <c r="F181" s="99"/>
      <c r="G181" s="99"/>
      <c r="H181" s="99"/>
      <c r="I181" s="100"/>
      <c r="J181" s="99"/>
      <c r="K181" s="99"/>
      <c r="L181" s="99"/>
      <c r="M181" s="99"/>
      <c r="N181" s="99"/>
      <c r="O181" s="98"/>
      <c r="P181" s="98"/>
      <c r="Q181" s="98"/>
      <c r="R181" s="99"/>
      <c r="S181" s="98"/>
      <c r="T181" s="99"/>
      <c r="U181" s="99"/>
      <c r="V181" s="99"/>
      <c r="W181" s="99"/>
      <c r="X181" s="99"/>
      <c r="Y181" s="98"/>
      <c r="Z181" s="98"/>
      <c r="AA181" s="98"/>
      <c r="AB181" s="98"/>
      <c r="AC181" s="98"/>
      <c r="AF181" s="98"/>
      <c r="AG181" s="99"/>
      <c r="AH181" s="99"/>
      <c r="AI181" s="99"/>
      <c r="AJ181" s="99"/>
      <c r="AM181" s="99"/>
      <c r="AN181" s="99"/>
      <c r="AO181" s="99"/>
      <c r="AP181" s="99"/>
      <c r="AS181" s="99"/>
      <c r="AT181" s="99"/>
      <c r="AU181" s="99"/>
      <c r="AV181" s="99"/>
      <c r="AY181" s="99"/>
      <c r="AZ181" s="99"/>
      <c r="BA181" s="99"/>
      <c r="BB181" s="99"/>
      <c r="BC181" s="99"/>
      <c r="BD181" s="99"/>
      <c r="BG181" s="77"/>
      <c r="BH181" s="77"/>
      <c r="BI181" s="77"/>
      <c r="BJ181" s="77"/>
      <c r="BK181" s="77"/>
      <c r="BL181" s="77"/>
      <c r="BM181" s="77"/>
      <c r="BN181" s="77"/>
      <c r="BO181" s="77"/>
    </row>
    <row r="182" spans="3:67" s="82" customFormat="1" x14ac:dyDescent="0.25">
      <c r="C182" s="98"/>
      <c r="D182" s="99"/>
      <c r="E182" s="99"/>
      <c r="F182" s="99"/>
      <c r="G182" s="99"/>
      <c r="H182" s="99"/>
      <c r="I182" s="100"/>
      <c r="J182" s="99"/>
      <c r="K182" s="99"/>
      <c r="L182" s="99"/>
      <c r="M182" s="99"/>
      <c r="N182" s="99"/>
      <c r="O182" s="98"/>
      <c r="P182" s="98"/>
      <c r="Q182" s="98"/>
      <c r="R182" s="99"/>
      <c r="S182" s="98"/>
      <c r="T182" s="99"/>
      <c r="U182" s="99"/>
      <c r="V182" s="99"/>
      <c r="W182" s="99"/>
      <c r="X182" s="99"/>
      <c r="Y182" s="98"/>
      <c r="Z182" s="98"/>
      <c r="AA182" s="98"/>
      <c r="AB182" s="98"/>
      <c r="AC182" s="98"/>
      <c r="AF182" s="98"/>
      <c r="AG182" s="99"/>
      <c r="AH182" s="99"/>
      <c r="AI182" s="99"/>
      <c r="AJ182" s="99"/>
      <c r="AM182" s="99"/>
      <c r="AN182" s="99"/>
      <c r="AO182" s="99"/>
      <c r="AP182" s="99"/>
      <c r="AS182" s="99"/>
      <c r="AT182" s="99"/>
      <c r="AU182" s="99"/>
      <c r="AV182" s="99"/>
      <c r="AY182" s="99"/>
      <c r="AZ182" s="99"/>
      <c r="BA182" s="99"/>
      <c r="BB182" s="99"/>
      <c r="BC182" s="99"/>
      <c r="BD182" s="99"/>
      <c r="BG182" s="77"/>
      <c r="BH182" s="77"/>
      <c r="BI182" s="77"/>
      <c r="BJ182" s="77"/>
      <c r="BK182" s="77"/>
      <c r="BL182" s="77"/>
      <c r="BM182" s="77"/>
      <c r="BN182" s="77"/>
      <c r="BO182" s="77"/>
    </row>
    <row r="183" spans="3:67" s="82" customFormat="1" x14ac:dyDescent="0.25">
      <c r="C183" s="98"/>
      <c r="D183" s="99"/>
      <c r="E183" s="99"/>
      <c r="F183" s="99"/>
      <c r="G183" s="99"/>
      <c r="H183" s="99"/>
      <c r="I183" s="100"/>
      <c r="J183" s="99"/>
      <c r="K183" s="99"/>
      <c r="L183" s="99"/>
      <c r="M183" s="99"/>
      <c r="N183" s="99"/>
      <c r="O183" s="98"/>
      <c r="P183" s="98"/>
      <c r="Q183" s="98"/>
      <c r="R183" s="99"/>
      <c r="S183" s="98"/>
      <c r="T183" s="99"/>
      <c r="U183" s="99"/>
      <c r="V183" s="99"/>
      <c r="W183" s="99"/>
      <c r="X183" s="99"/>
      <c r="Y183" s="98"/>
      <c r="Z183" s="98"/>
      <c r="AA183" s="98"/>
      <c r="AB183" s="98"/>
      <c r="AC183" s="98"/>
      <c r="AF183" s="98"/>
      <c r="AG183" s="99"/>
      <c r="AH183" s="99"/>
      <c r="AI183" s="99"/>
      <c r="AJ183" s="99"/>
      <c r="AM183" s="99"/>
      <c r="AN183" s="99"/>
      <c r="AO183" s="99"/>
      <c r="AP183" s="99"/>
      <c r="AS183" s="99"/>
      <c r="AT183" s="99"/>
      <c r="AU183" s="99"/>
      <c r="AV183" s="99"/>
      <c r="AY183" s="99"/>
      <c r="AZ183" s="99"/>
      <c r="BA183" s="99"/>
      <c r="BB183" s="99"/>
      <c r="BC183" s="99"/>
      <c r="BD183" s="99"/>
      <c r="BG183" s="77"/>
      <c r="BH183" s="77"/>
      <c r="BI183" s="77"/>
      <c r="BJ183" s="77"/>
      <c r="BK183" s="77"/>
      <c r="BL183" s="77"/>
      <c r="BM183" s="77"/>
      <c r="BN183" s="77"/>
      <c r="BO183" s="77"/>
    </row>
    <row r="184" spans="3:67" s="82" customFormat="1" x14ac:dyDescent="0.25">
      <c r="C184" s="98"/>
      <c r="D184" s="99"/>
      <c r="E184" s="99"/>
      <c r="F184" s="99"/>
      <c r="G184" s="99"/>
      <c r="H184" s="99"/>
      <c r="I184" s="100"/>
      <c r="J184" s="99"/>
      <c r="K184" s="99"/>
      <c r="L184" s="99"/>
      <c r="M184" s="99"/>
      <c r="N184" s="99"/>
      <c r="O184" s="98"/>
      <c r="P184" s="98"/>
      <c r="Q184" s="98"/>
      <c r="R184" s="99"/>
      <c r="S184" s="98"/>
      <c r="T184" s="99"/>
      <c r="U184" s="99"/>
      <c r="V184" s="99"/>
      <c r="W184" s="99"/>
      <c r="X184" s="99"/>
      <c r="Y184" s="98"/>
      <c r="Z184" s="98"/>
      <c r="AA184" s="98"/>
      <c r="AB184" s="98"/>
      <c r="AC184" s="98"/>
      <c r="AF184" s="98"/>
      <c r="AG184" s="99"/>
      <c r="AH184" s="99"/>
      <c r="AI184" s="99"/>
      <c r="AJ184" s="99"/>
      <c r="AM184" s="99"/>
      <c r="AN184" s="99"/>
      <c r="AO184" s="99"/>
      <c r="AP184" s="99"/>
      <c r="AS184" s="99"/>
      <c r="AT184" s="99"/>
      <c r="AU184" s="99"/>
      <c r="AV184" s="99"/>
      <c r="AY184" s="99"/>
      <c r="AZ184" s="99"/>
      <c r="BA184" s="99"/>
      <c r="BB184" s="99"/>
      <c r="BC184" s="99"/>
      <c r="BD184" s="99"/>
      <c r="BG184" s="77"/>
      <c r="BH184" s="77"/>
      <c r="BI184" s="77"/>
      <c r="BJ184" s="77"/>
      <c r="BK184" s="77"/>
      <c r="BL184" s="77"/>
      <c r="BM184" s="77"/>
      <c r="BN184" s="77"/>
      <c r="BO184" s="77"/>
    </row>
    <row r="185" spans="3:67" s="82" customFormat="1" x14ac:dyDescent="0.25">
      <c r="C185" s="98"/>
      <c r="D185" s="99"/>
      <c r="E185" s="99"/>
      <c r="F185" s="99"/>
      <c r="G185" s="99"/>
      <c r="H185" s="99"/>
      <c r="I185" s="100"/>
      <c r="J185" s="99"/>
      <c r="K185" s="99"/>
      <c r="L185" s="99"/>
      <c r="M185" s="99"/>
      <c r="N185" s="99"/>
      <c r="O185" s="98"/>
      <c r="P185" s="98"/>
      <c r="Q185" s="98"/>
      <c r="R185" s="99"/>
      <c r="S185" s="98"/>
      <c r="T185" s="99"/>
      <c r="U185" s="99"/>
      <c r="V185" s="99"/>
      <c r="W185" s="99"/>
      <c r="X185" s="99"/>
      <c r="Y185" s="98"/>
      <c r="Z185" s="98"/>
      <c r="AA185" s="98"/>
      <c r="AB185" s="98"/>
      <c r="AC185" s="98"/>
      <c r="AF185" s="98"/>
      <c r="AG185" s="99"/>
      <c r="AH185" s="99"/>
      <c r="AI185" s="99"/>
      <c r="AJ185" s="99"/>
      <c r="AM185" s="99"/>
      <c r="AN185" s="99"/>
      <c r="AO185" s="99"/>
      <c r="AP185" s="99"/>
      <c r="AS185" s="99"/>
      <c r="AT185" s="99"/>
      <c r="AU185" s="99"/>
      <c r="AV185" s="99"/>
      <c r="AY185" s="99"/>
      <c r="AZ185" s="99"/>
      <c r="BA185" s="99"/>
      <c r="BB185" s="99"/>
      <c r="BC185" s="99"/>
      <c r="BD185" s="99"/>
      <c r="BG185" s="77"/>
      <c r="BH185" s="77"/>
      <c r="BI185" s="77"/>
      <c r="BJ185" s="77"/>
      <c r="BK185" s="77"/>
      <c r="BL185" s="77"/>
      <c r="BM185" s="77"/>
      <c r="BN185" s="77"/>
      <c r="BO185" s="77"/>
    </row>
    <row r="186" spans="3:67" s="82" customFormat="1" x14ac:dyDescent="0.25">
      <c r="C186" s="98"/>
      <c r="D186" s="99"/>
      <c r="E186" s="99"/>
      <c r="F186" s="99"/>
      <c r="G186" s="99"/>
      <c r="H186" s="99"/>
      <c r="I186" s="100"/>
      <c r="J186" s="99"/>
      <c r="K186" s="99"/>
      <c r="L186" s="99"/>
      <c r="M186" s="99"/>
      <c r="N186" s="99"/>
      <c r="O186" s="98"/>
      <c r="P186" s="98"/>
      <c r="Q186" s="98"/>
      <c r="R186" s="99"/>
      <c r="S186" s="98"/>
      <c r="T186" s="99"/>
      <c r="U186" s="99"/>
      <c r="V186" s="99"/>
      <c r="W186" s="99"/>
      <c r="X186" s="99"/>
      <c r="Y186" s="98"/>
      <c r="Z186" s="98"/>
      <c r="AA186" s="98"/>
      <c r="AB186" s="98"/>
      <c r="AC186" s="98"/>
      <c r="AF186" s="98"/>
      <c r="AG186" s="99"/>
      <c r="AH186" s="99"/>
      <c r="AI186" s="99"/>
      <c r="AJ186" s="99"/>
      <c r="AM186" s="99"/>
      <c r="AN186" s="99"/>
      <c r="AO186" s="99"/>
      <c r="AP186" s="99"/>
      <c r="AS186" s="99"/>
      <c r="AT186" s="99"/>
      <c r="AU186" s="99"/>
      <c r="AV186" s="99"/>
      <c r="AY186" s="99"/>
      <c r="AZ186" s="99"/>
      <c r="BA186" s="99"/>
      <c r="BB186" s="99"/>
      <c r="BC186" s="99"/>
      <c r="BD186" s="99"/>
      <c r="BG186" s="77"/>
      <c r="BH186" s="77"/>
      <c r="BI186" s="77"/>
      <c r="BJ186" s="77"/>
      <c r="BK186" s="77"/>
      <c r="BL186" s="77"/>
      <c r="BM186" s="77"/>
      <c r="BN186" s="77"/>
      <c r="BO186" s="77"/>
    </row>
    <row r="187" spans="3:67" s="82" customFormat="1" x14ac:dyDescent="0.25">
      <c r="C187" s="98"/>
      <c r="D187" s="99"/>
      <c r="E187" s="99"/>
      <c r="F187" s="99"/>
      <c r="G187" s="99"/>
      <c r="H187" s="99"/>
      <c r="I187" s="100"/>
      <c r="J187" s="99"/>
      <c r="K187" s="99"/>
      <c r="L187" s="99"/>
      <c r="M187" s="99"/>
      <c r="N187" s="99"/>
      <c r="O187" s="98"/>
      <c r="P187" s="98"/>
      <c r="Q187" s="98"/>
      <c r="R187" s="99"/>
      <c r="S187" s="98"/>
      <c r="T187" s="99"/>
      <c r="U187" s="99"/>
      <c r="V187" s="99"/>
      <c r="W187" s="99"/>
      <c r="X187" s="99"/>
      <c r="Y187" s="98"/>
      <c r="Z187" s="98"/>
      <c r="AA187" s="98"/>
      <c r="AB187" s="98"/>
      <c r="AC187" s="98"/>
      <c r="AF187" s="98"/>
      <c r="AG187" s="99"/>
      <c r="AH187" s="99"/>
      <c r="AI187" s="99"/>
      <c r="AJ187" s="99"/>
      <c r="AM187" s="99"/>
      <c r="AN187" s="99"/>
      <c r="AO187" s="99"/>
      <c r="AP187" s="99"/>
      <c r="AS187" s="99"/>
      <c r="AT187" s="99"/>
      <c r="AU187" s="99"/>
      <c r="AV187" s="99"/>
      <c r="AY187" s="99"/>
      <c r="AZ187" s="99"/>
      <c r="BA187" s="99"/>
      <c r="BB187" s="99"/>
      <c r="BC187" s="99"/>
      <c r="BD187" s="99"/>
      <c r="BG187" s="77"/>
      <c r="BH187" s="77"/>
      <c r="BI187" s="77"/>
      <c r="BJ187" s="77"/>
      <c r="BK187" s="77"/>
      <c r="BL187" s="77"/>
      <c r="BM187" s="77"/>
      <c r="BN187" s="77"/>
      <c r="BO187" s="77"/>
    </row>
    <row r="188" spans="3:67" s="82" customFormat="1" x14ac:dyDescent="0.25">
      <c r="C188" s="98"/>
      <c r="D188" s="99"/>
      <c r="E188" s="99"/>
      <c r="F188" s="99"/>
      <c r="G188" s="99"/>
      <c r="H188" s="99"/>
      <c r="I188" s="100"/>
      <c r="J188" s="99"/>
      <c r="K188" s="99"/>
      <c r="L188" s="99"/>
      <c r="M188" s="99"/>
      <c r="N188" s="99"/>
      <c r="O188" s="98"/>
      <c r="P188" s="98"/>
      <c r="Q188" s="98"/>
      <c r="R188" s="99"/>
      <c r="S188" s="98"/>
      <c r="T188" s="99"/>
      <c r="U188" s="99"/>
      <c r="V188" s="99"/>
      <c r="W188" s="99"/>
      <c r="X188" s="99"/>
      <c r="Y188" s="98"/>
      <c r="Z188" s="98"/>
      <c r="AA188" s="98"/>
      <c r="AB188" s="98"/>
      <c r="AC188" s="98"/>
      <c r="AF188" s="98"/>
      <c r="AG188" s="99"/>
      <c r="AH188" s="99"/>
      <c r="AI188" s="99"/>
      <c r="AJ188" s="99"/>
      <c r="AM188" s="99"/>
      <c r="AN188" s="99"/>
      <c r="AO188" s="99"/>
      <c r="AP188" s="99"/>
      <c r="AS188" s="99"/>
      <c r="AT188" s="99"/>
      <c r="AU188" s="99"/>
      <c r="AV188" s="99"/>
      <c r="AY188" s="99"/>
      <c r="AZ188" s="99"/>
      <c r="BA188" s="99"/>
      <c r="BB188" s="99"/>
      <c r="BC188" s="99"/>
      <c r="BD188" s="99"/>
      <c r="BG188" s="77"/>
      <c r="BH188" s="77"/>
      <c r="BI188" s="77"/>
      <c r="BJ188" s="77"/>
      <c r="BK188" s="77"/>
      <c r="BL188" s="77"/>
      <c r="BM188" s="77"/>
      <c r="BN188" s="77"/>
      <c r="BO188" s="77"/>
    </row>
    <row r="189" spans="3:67" s="82" customFormat="1" x14ac:dyDescent="0.25">
      <c r="C189" s="98"/>
      <c r="D189" s="99"/>
      <c r="E189" s="99"/>
      <c r="F189" s="99"/>
      <c r="G189" s="99"/>
      <c r="H189" s="99"/>
      <c r="I189" s="100"/>
      <c r="J189" s="99"/>
      <c r="K189" s="99"/>
      <c r="L189" s="99"/>
      <c r="M189" s="99"/>
      <c r="N189" s="99"/>
      <c r="O189" s="98"/>
      <c r="P189" s="98"/>
      <c r="Q189" s="98"/>
      <c r="R189" s="99"/>
      <c r="S189" s="98"/>
      <c r="T189" s="99"/>
      <c r="U189" s="99"/>
      <c r="V189" s="99"/>
      <c r="W189" s="99"/>
      <c r="X189" s="99"/>
      <c r="Y189" s="98"/>
      <c r="Z189" s="98"/>
      <c r="AA189" s="98"/>
      <c r="AB189" s="98"/>
      <c r="AC189" s="98"/>
      <c r="AF189" s="98"/>
      <c r="AG189" s="99"/>
      <c r="AH189" s="99"/>
      <c r="AI189" s="99"/>
      <c r="AJ189" s="99"/>
      <c r="AM189" s="99"/>
      <c r="AN189" s="99"/>
      <c r="AO189" s="99"/>
      <c r="AP189" s="99"/>
      <c r="AS189" s="99"/>
      <c r="AT189" s="99"/>
      <c r="AU189" s="99"/>
      <c r="AV189" s="99"/>
      <c r="AY189" s="99"/>
      <c r="AZ189" s="99"/>
      <c r="BA189" s="99"/>
      <c r="BB189" s="99"/>
      <c r="BC189" s="99"/>
      <c r="BD189" s="99"/>
      <c r="BG189" s="77"/>
      <c r="BH189" s="77"/>
      <c r="BI189" s="77"/>
      <c r="BJ189" s="77"/>
      <c r="BK189" s="77"/>
      <c r="BL189" s="77"/>
      <c r="BM189" s="77"/>
      <c r="BN189" s="77"/>
      <c r="BO189" s="77"/>
    </row>
    <row r="190" spans="3:67" s="82" customFormat="1" x14ac:dyDescent="0.25">
      <c r="C190" s="98"/>
      <c r="D190" s="99"/>
      <c r="E190" s="99"/>
      <c r="F190" s="99"/>
      <c r="G190" s="99"/>
      <c r="H190" s="99"/>
      <c r="I190" s="100"/>
      <c r="J190" s="99"/>
      <c r="K190" s="99"/>
      <c r="L190" s="99"/>
      <c r="M190" s="99"/>
      <c r="N190" s="99"/>
      <c r="O190" s="98"/>
      <c r="P190" s="98"/>
      <c r="Q190" s="98"/>
      <c r="R190" s="99"/>
      <c r="S190" s="98"/>
      <c r="T190" s="99"/>
      <c r="U190" s="99"/>
      <c r="V190" s="99"/>
      <c r="W190" s="99"/>
      <c r="X190" s="99"/>
      <c r="Y190" s="98"/>
      <c r="Z190" s="98"/>
      <c r="AA190" s="98"/>
      <c r="AB190" s="98"/>
      <c r="AC190" s="98"/>
      <c r="AF190" s="98"/>
      <c r="AG190" s="99"/>
      <c r="AH190" s="99"/>
      <c r="AI190" s="99"/>
      <c r="AJ190" s="99"/>
      <c r="AM190" s="99"/>
      <c r="AN190" s="99"/>
      <c r="AO190" s="99"/>
      <c r="AP190" s="99"/>
      <c r="AS190" s="99"/>
      <c r="AT190" s="99"/>
      <c r="AU190" s="99"/>
      <c r="AV190" s="99"/>
      <c r="AY190" s="99"/>
      <c r="AZ190" s="99"/>
      <c r="BA190" s="99"/>
      <c r="BB190" s="99"/>
      <c r="BC190" s="99"/>
      <c r="BD190" s="99"/>
      <c r="BG190" s="77"/>
      <c r="BH190" s="77"/>
      <c r="BI190" s="77"/>
      <c r="BJ190" s="77"/>
      <c r="BK190" s="77"/>
      <c r="BL190" s="77"/>
      <c r="BM190" s="77"/>
      <c r="BN190" s="77"/>
      <c r="BO190" s="77"/>
    </row>
    <row r="191" spans="3:67" s="82" customFormat="1" x14ac:dyDescent="0.25">
      <c r="C191" s="98"/>
      <c r="D191" s="99"/>
      <c r="E191" s="99"/>
      <c r="F191" s="99"/>
      <c r="G191" s="99"/>
      <c r="H191" s="99"/>
      <c r="I191" s="100"/>
      <c r="J191" s="99"/>
      <c r="K191" s="99"/>
      <c r="L191" s="99"/>
      <c r="M191" s="99"/>
      <c r="N191" s="99"/>
      <c r="O191" s="98"/>
      <c r="P191" s="98"/>
      <c r="Q191" s="98"/>
      <c r="R191" s="99"/>
      <c r="S191" s="98"/>
      <c r="T191" s="99"/>
      <c r="U191" s="99"/>
      <c r="V191" s="99"/>
      <c r="W191" s="99"/>
      <c r="X191" s="99"/>
      <c r="Y191" s="98"/>
      <c r="Z191" s="98"/>
      <c r="AA191" s="98"/>
      <c r="AB191" s="98"/>
      <c r="AC191" s="98"/>
      <c r="AF191" s="98"/>
      <c r="AG191" s="99"/>
      <c r="AH191" s="99"/>
      <c r="AI191" s="99"/>
      <c r="AJ191" s="99"/>
      <c r="AM191" s="99"/>
      <c r="AN191" s="99"/>
      <c r="AO191" s="99"/>
      <c r="AP191" s="99"/>
      <c r="AS191" s="99"/>
      <c r="AT191" s="99"/>
      <c r="AU191" s="99"/>
      <c r="AV191" s="99"/>
      <c r="AY191" s="99"/>
      <c r="AZ191" s="99"/>
      <c r="BA191" s="99"/>
      <c r="BB191" s="99"/>
      <c r="BC191" s="99"/>
      <c r="BD191" s="99"/>
      <c r="BG191" s="77"/>
      <c r="BH191" s="77"/>
      <c r="BI191" s="77"/>
      <c r="BJ191" s="77"/>
      <c r="BK191" s="77"/>
      <c r="BL191" s="77"/>
      <c r="BM191" s="77"/>
      <c r="BN191" s="77"/>
      <c r="BO191" s="77"/>
    </row>
    <row r="192" spans="3:67" s="82" customFormat="1" x14ac:dyDescent="0.25">
      <c r="C192" s="98"/>
      <c r="D192" s="99"/>
      <c r="E192" s="99"/>
      <c r="F192" s="99"/>
      <c r="G192" s="99"/>
      <c r="H192" s="99"/>
      <c r="I192" s="100"/>
      <c r="J192" s="99"/>
      <c r="K192" s="99"/>
      <c r="L192" s="99"/>
      <c r="M192" s="99"/>
      <c r="N192" s="99"/>
      <c r="O192" s="98"/>
      <c r="P192" s="98"/>
      <c r="Q192" s="98"/>
      <c r="R192" s="99"/>
      <c r="S192" s="98"/>
      <c r="T192" s="99"/>
      <c r="U192" s="99"/>
      <c r="V192" s="99"/>
      <c r="W192" s="99"/>
      <c r="X192" s="99"/>
      <c r="Y192" s="98"/>
      <c r="Z192" s="98"/>
      <c r="AA192" s="98"/>
      <c r="AB192" s="98"/>
      <c r="AC192" s="98"/>
      <c r="AF192" s="98"/>
      <c r="AG192" s="99"/>
      <c r="AH192" s="99"/>
      <c r="AI192" s="99"/>
      <c r="AJ192" s="99"/>
      <c r="AM192" s="99"/>
      <c r="AN192" s="99"/>
      <c r="AO192" s="99"/>
      <c r="AP192" s="99"/>
      <c r="AS192" s="99"/>
      <c r="AT192" s="99"/>
      <c r="AU192" s="99"/>
      <c r="AV192" s="99"/>
      <c r="AY192" s="99"/>
      <c r="AZ192" s="99"/>
      <c r="BA192" s="99"/>
      <c r="BB192" s="99"/>
      <c r="BC192" s="99"/>
      <c r="BD192" s="99"/>
      <c r="BG192" s="77"/>
      <c r="BH192" s="77"/>
      <c r="BI192" s="77"/>
      <c r="BJ192" s="77"/>
      <c r="BK192" s="77"/>
      <c r="BL192" s="77"/>
      <c r="BM192" s="77"/>
      <c r="BN192" s="77"/>
      <c r="BO192" s="77"/>
    </row>
    <row r="193" spans="3:67" s="82" customFormat="1" x14ac:dyDescent="0.25">
      <c r="C193" s="98"/>
      <c r="D193" s="99"/>
      <c r="E193" s="99"/>
      <c r="F193" s="99"/>
      <c r="G193" s="99"/>
      <c r="H193" s="99"/>
      <c r="I193" s="100"/>
      <c r="J193" s="99"/>
      <c r="K193" s="99"/>
      <c r="L193" s="99"/>
      <c r="M193" s="99"/>
      <c r="N193" s="99"/>
      <c r="O193" s="98"/>
      <c r="P193" s="98"/>
      <c r="Q193" s="98"/>
      <c r="R193" s="99"/>
      <c r="S193" s="98"/>
      <c r="T193" s="99"/>
      <c r="U193" s="99"/>
      <c r="V193" s="99"/>
      <c r="W193" s="99"/>
      <c r="X193" s="99"/>
      <c r="Y193" s="98"/>
      <c r="Z193" s="98"/>
      <c r="AA193" s="98"/>
      <c r="AB193" s="98"/>
      <c r="AC193" s="98"/>
      <c r="AF193" s="98"/>
      <c r="AG193" s="99"/>
      <c r="AH193" s="99"/>
      <c r="AI193" s="99"/>
      <c r="AJ193" s="99"/>
      <c r="AM193" s="99"/>
      <c r="AN193" s="99"/>
      <c r="AO193" s="99"/>
      <c r="AP193" s="99"/>
      <c r="AS193" s="99"/>
      <c r="AT193" s="99"/>
      <c r="AU193" s="99"/>
      <c r="AV193" s="99"/>
      <c r="AY193" s="99"/>
      <c r="AZ193" s="99"/>
      <c r="BA193" s="99"/>
      <c r="BB193" s="99"/>
      <c r="BC193" s="99"/>
      <c r="BD193" s="99"/>
      <c r="BG193" s="77"/>
      <c r="BH193" s="77"/>
      <c r="BI193" s="77"/>
      <c r="BJ193" s="77"/>
      <c r="BK193" s="77"/>
      <c r="BL193" s="77"/>
      <c r="BM193" s="77"/>
      <c r="BN193" s="77"/>
      <c r="BO193" s="77"/>
    </row>
    <row r="194" spans="3:67" s="82" customFormat="1" x14ac:dyDescent="0.25">
      <c r="C194" s="98"/>
      <c r="D194" s="99"/>
      <c r="E194" s="99"/>
      <c r="F194" s="99"/>
      <c r="G194" s="99"/>
      <c r="H194" s="99"/>
      <c r="I194" s="100"/>
      <c r="J194" s="99"/>
      <c r="K194" s="99"/>
      <c r="L194" s="99"/>
      <c r="M194" s="99"/>
      <c r="N194" s="99"/>
      <c r="O194" s="98"/>
      <c r="P194" s="98"/>
      <c r="Q194" s="98"/>
      <c r="R194" s="99"/>
      <c r="S194" s="98"/>
      <c r="T194" s="99"/>
      <c r="U194" s="99"/>
      <c r="V194" s="99"/>
      <c r="W194" s="99"/>
      <c r="X194" s="99"/>
      <c r="Y194" s="98"/>
      <c r="Z194" s="98"/>
      <c r="AA194" s="98"/>
      <c r="AB194" s="98"/>
      <c r="AC194" s="98"/>
      <c r="AF194" s="98"/>
      <c r="AG194" s="99"/>
      <c r="AH194" s="99"/>
      <c r="AI194" s="99"/>
      <c r="AJ194" s="99"/>
      <c r="AM194" s="99"/>
      <c r="AN194" s="99"/>
      <c r="AO194" s="99"/>
      <c r="AP194" s="99"/>
      <c r="AS194" s="99"/>
      <c r="AT194" s="99"/>
      <c r="AU194" s="99"/>
      <c r="AV194" s="99"/>
      <c r="AY194" s="99"/>
      <c r="AZ194" s="99"/>
      <c r="BA194" s="99"/>
      <c r="BB194" s="99"/>
      <c r="BC194" s="99"/>
      <c r="BD194" s="99"/>
      <c r="BG194" s="77"/>
      <c r="BH194" s="77"/>
      <c r="BI194" s="77"/>
      <c r="BJ194" s="77"/>
      <c r="BK194" s="77"/>
      <c r="BL194" s="77"/>
      <c r="BM194" s="77"/>
      <c r="BN194" s="77"/>
      <c r="BO194" s="77"/>
    </row>
    <row r="195" spans="3:67" s="82" customFormat="1" x14ac:dyDescent="0.25">
      <c r="C195" s="98"/>
      <c r="D195" s="99"/>
      <c r="E195" s="99"/>
      <c r="F195" s="99"/>
      <c r="G195" s="99"/>
      <c r="H195" s="99"/>
      <c r="I195" s="100"/>
      <c r="J195" s="99"/>
      <c r="K195" s="99"/>
      <c r="L195" s="99"/>
      <c r="M195" s="99"/>
      <c r="N195" s="99"/>
      <c r="O195" s="98"/>
      <c r="P195" s="98"/>
      <c r="Q195" s="98"/>
      <c r="R195" s="99"/>
      <c r="S195" s="98"/>
      <c r="T195" s="99"/>
      <c r="U195" s="99"/>
      <c r="V195" s="99"/>
      <c r="W195" s="99"/>
      <c r="X195" s="99"/>
      <c r="Y195" s="98"/>
      <c r="Z195" s="98"/>
      <c r="AA195" s="98"/>
      <c r="AB195" s="98"/>
      <c r="AC195" s="98"/>
      <c r="AF195" s="98"/>
      <c r="AG195" s="99"/>
      <c r="AH195" s="99"/>
      <c r="AI195" s="99"/>
      <c r="AJ195" s="99"/>
      <c r="AM195" s="99"/>
      <c r="AN195" s="99"/>
      <c r="AO195" s="99"/>
      <c r="AP195" s="99"/>
      <c r="AS195" s="99"/>
      <c r="AT195" s="99"/>
      <c r="AU195" s="99"/>
      <c r="AV195" s="99"/>
      <c r="AY195" s="99"/>
      <c r="AZ195" s="99"/>
      <c r="BA195" s="99"/>
      <c r="BB195" s="99"/>
      <c r="BC195" s="99"/>
      <c r="BD195" s="99"/>
      <c r="BG195" s="77"/>
      <c r="BH195" s="77"/>
      <c r="BI195" s="77"/>
      <c r="BJ195" s="77"/>
      <c r="BK195" s="77"/>
      <c r="BL195" s="77"/>
      <c r="BM195" s="77"/>
      <c r="BN195" s="77"/>
      <c r="BO195" s="77"/>
    </row>
    <row r="196" spans="3:67" s="82" customFormat="1" x14ac:dyDescent="0.25">
      <c r="C196" s="98"/>
      <c r="D196" s="99"/>
      <c r="E196" s="99"/>
      <c r="F196" s="99"/>
      <c r="G196" s="99"/>
      <c r="H196" s="99"/>
      <c r="I196" s="100"/>
      <c r="J196" s="99"/>
      <c r="K196" s="99"/>
      <c r="L196" s="99"/>
      <c r="M196" s="99"/>
      <c r="N196" s="99"/>
      <c r="O196" s="98"/>
      <c r="P196" s="98"/>
      <c r="Q196" s="98"/>
      <c r="R196" s="99"/>
      <c r="S196" s="98"/>
      <c r="T196" s="99"/>
      <c r="U196" s="99"/>
      <c r="V196" s="99"/>
      <c r="W196" s="99"/>
      <c r="X196" s="99"/>
      <c r="Y196" s="98"/>
      <c r="Z196" s="98"/>
      <c r="AA196" s="98"/>
      <c r="AB196" s="98"/>
      <c r="AC196" s="98"/>
      <c r="AF196" s="98"/>
      <c r="AG196" s="99"/>
      <c r="AH196" s="99"/>
      <c r="AI196" s="99"/>
      <c r="AJ196" s="99"/>
      <c r="AM196" s="99"/>
      <c r="AN196" s="99"/>
      <c r="AO196" s="99"/>
      <c r="AP196" s="99"/>
      <c r="AS196" s="99"/>
      <c r="AT196" s="99"/>
      <c r="AU196" s="99"/>
      <c r="AV196" s="99"/>
      <c r="AY196" s="99"/>
      <c r="AZ196" s="99"/>
      <c r="BA196" s="99"/>
      <c r="BB196" s="99"/>
      <c r="BC196" s="99"/>
      <c r="BD196" s="99"/>
      <c r="BG196" s="77"/>
      <c r="BH196" s="77"/>
      <c r="BI196" s="77"/>
      <c r="BJ196" s="77"/>
      <c r="BK196" s="77"/>
      <c r="BL196" s="77"/>
      <c r="BM196" s="77"/>
      <c r="BN196" s="77"/>
      <c r="BO196" s="77"/>
    </row>
    <row r="197" spans="3:67" s="82" customFormat="1" x14ac:dyDescent="0.25">
      <c r="C197" s="98"/>
      <c r="D197" s="99"/>
      <c r="E197" s="99"/>
      <c r="F197" s="99"/>
      <c r="G197" s="99"/>
      <c r="H197" s="99"/>
      <c r="I197" s="100"/>
      <c r="J197" s="99"/>
      <c r="K197" s="99"/>
      <c r="L197" s="99"/>
      <c r="M197" s="99"/>
      <c r="N197" s="99"/>
      <c r="O197" s="98"/>
      <c r="P197" s="98"/>
      <c r="Q197" s="98"/>
      <c r="R197" s="99"/>
      <c r="S197" s="98"/>
      <c r="T197" s="99"/>
      <c r="U197" s="99"/>
      <c r="V197" s="99"/>
      <c r="W197" s="99"/>
      <c r="X197" s="99"/>
      <c r="Y197" s="98"/>
      <c r="Z197" s="98"/>
      <c r="AA197" s="98"/>
      <c r="AB197" s="98"/>
      <c r="AC197" s="98"/>
      <c r="AF197" s="98"/>
      <c r="AG197" s="99"/>
      <c r="AH197" s="99"/>
      <c r="AI197" s="99"/>
      <c r="AJ197" s="99"/>
      <c r="AM197" s="99"/>
      <c r="AN197" s="99"/>
      <c r="AO197" s="99"/>
      <c r="AP197" s="99"/>
      <c r="AS197" s="99"/>
      <c r="AT197" s="99"/>
      <c r="AU197" s="99"/>
      <c r="AV197" s="99"/>
      <c r="AY197" s="99"/>
      <c r="AZ197" s="99"/>
      <c r="BA197" s="99"/>
      <c r="BB197" s="99"/>
      <c r="BC197" s="99"/>
      <c r="BD197" s="99"/>
      <c r="BG197" s="77"/>
      <c r="BH197" s="77"/>
      <c r="BI197" s="77"/>
      <c r="BJ197" s="77"/>
      <c r="BK197" s="77"/>
      <c r="BL197" s="77"/>
      <c r="BM197" s="77"/>
      <c r="BN197" s="77"/>
      <c r="BO197" s="77"/>
    </row>
    <row r="198" spans="3:67" s="82" customFormat="1" x14ac:dyDescent="0.25">
      <c r="C198" s="98"/>
      <c r="D198" s="99"/>
      <c r="E198" s="99"/>
      <c r="F198" s="99"/>
      <c r="G198" s="99"/>
      <c r="H198" s="99"/>
      <c r="I198" s="100"/>
      <c r="J198" s="99"/>
      <c r="K198" s="99"/>
      <c r="L198" s="99"/>
      <c r="M198" s="99"/>
      <c r="N198" s="99"/>
      <c r="O198" s="98"/>
      <c r="P198" s="98"/>
      <c r="Q198" s="98"/>
      <c r="R198" s="99"/>
      <c r="S198" s="98"/>
      <c r="T198" s="99"/>
      <c r="U198" s="99"/>
      <c r="V198" s="99"/>
      <c r="W198" s="99"/>
      <c r="X198" s="99"/>
      <c r="Y198" s="98"/>
      <c r="Z198" s="98"/>
      <c r="AA198" s="98"/>
      <c r="AB198" s="98"/>
      <c r="AC198" s="98"/>
      <c r="AF198" s="98"/>
      <c r="AG198" s="99"/>
      <c r="AH198" s="99"/>
      <c r="AI198" s="99"/>
      <c r="AJ198" s="99"/>
      <c r="AM198" s="99"/>
      <c r="AN198" s="99"/>
      <c r="AO198" s="99"/>
      <c r="AP198" s="99"/>
      <c r="AS198" s="99"/>
      <c r="AT198" s="99"/>
      <c r="AU198" s="99"/>
      <c r="AV198" s="99"/>
      <c r="AY198" s="99"/>
      <c r="AZ198" s="99"/>
      <c r="BA198" s="99"/>
      <c r="BB198" s="99"/>
      <c r="BC198" s="99"/>
      <c r="BD198" s="99"/>
      <c r="BG198" s="77"/>
      <c r="BH198" s="77"/>
      <c r="BI198" s="77"/>
      <c r="BJ198" s="77"/>
      <c r="BK198" s="77"/>
      <c r="BL198" s="77"/>
      <c r="BM198" s="77"/>
      <c r="BN198" s="77"/>
      <c r="BO198" s="77"/>
    </row>
    <row r="199" spans="3:67" s="82" customFormat="1" x14ac:dyDescent="0.25">
      <c r="C199" s="98"/>
      <c r="D199" s="99"/>
      <c r="E199" s="99"/>
      <c r="F199" s="99"/>
      <c r="G199" s="99"/>
      <c r="H199" s="99"/>
      <c r="I199" s="100"/>
      <c r="J199" s="99"/>
      <c r="K199" s="99"/>
      <c r="L199" s="99"/>
      <c r="M199" s="99"/>
      <c r="N199" s="99"/>
      <c r="O199" s="98"/>
      <c r="P199" s="98"/>
      <c r="Q199" s="98"/>
      <c r="R199" s="99"/>
      <c r="S199" s="98"/>
      <c r="T199" s="99"/>
      <c r="U199" s="99"/>
      <c r="V199" s="99"/>
      <c r="W199" s="99"/>
      <c r="X199" s="99"/>
      <c r="Y199" s="98"/>
      <c r="Z199" s="98"/>
      <c r="AA199" s="98"/>
      <c r="AB199" s="98"/>
      <c r="AC199" s="98"/>
      <c r="AF199" s="98"/>
      <c r="AG199" s="99"/>
      <c r="AH199" s="99"/>
      <c r="AI199" s="99"/>
      <c r="AJ199" s="99"/>
      <c r="AM199" s="99"/>
      <c r="AN199" s="99"/>
      <c r="AO199" s="99"/>
      <c r="AP199" s="99"/>
      <c r="AS199" s="99"/>
      <c r="AT199" s="99"/>
      <c r="AU199" s="99"/>
      <c r="AV199" s="99"/>
      <c r="AY199" s="99"/>
      <c r="AZ199" s="99"/>
      <c r="BA199" s="99"/>
      <c r="BB199" s="99"/>
      <c r="BC199" s="99"/>
      <c r="BD199" s="99"/>
      <c r="BG199" s="77"/>
      <c r="BH199" s="77"/>
      <c r="BI199" s="77"/>
      <c r="BJ199" s="77"/>
      <c r="BK199" s="77"/>
      <c r="BL199" s="77"/>
      <c r="BM199" s="77"/>
      <c r="BN199" s="77"/>
      <c r="BO199" s="77"/>
    </row>
    <row r="200" spans="3:67" s="82" customFormat="1" x14ac:dyDescent="0.25">
      <c r="C200" s="98"/>
      <c r="D200" s="99"/>
      <c r="E200" s="99"/>
      <c r="F200" s="99"/>
      <c r="G200" s="99"/>
      <c r="H200" s="99"/>
      <c r="I200" s="100"/>
      <c r="J200" s="99"/>
      <c r="K200" s="99"/>
      <c r="L200" s="99"/>
      <c r="M200" s="99"/>
      <c r="N200" s="99"/>
      <c r="O200" s="98"/>
      <c r="P200" s="98"/>
      <c r="Q200" s="98"/>
      <c r="R200" s="99"/>
      <c r="S200" s="98"/>
      <c r="T200" s="99"/>
      <c r="U200" s="99"/>
      <c r="V200" s="99"/>
      <c r="W200" s="99"/>
      <c r="X200" s="99"/>
      <c r="Y200" s="98"/>
      <c r="Z200" s="98"/>
      <c r="AA200" s="98"/>
      <c r="AB200" s="98"/>
      <c r="AC200" s="98"/>
      <c r="AF200" s="98"/>
      <c r="AG200" s="99"/>
      <c r="AH200" s="99"/>
      <c r="AI200" s="99"/>
      <c r="AJ200" s="99"/>
      <c r="AM200" s="99"/>
      <c r="AN200" s="99"/>
      <c r="AO200" s="99"/>
      <c r="AP200" s="99"/>
      <c r="AS200" s="99"/>
      <c r="AT200" s="99"/>
      <c r="AU200" s="99"/>
      <c r="AV200" s="99"/>
      <c r="AY200" s="99"/>
      <c r="AZ200" s="99"/>
      <c r="BA200" s="99"/>
      <c r="BB200" s="99"/>
      <c r="BC200" s="99"/>
      <c r="BD200" s="99"/>
      <c r="BG200" s="77"/>
      <c r="BH200" s="77"/>
      <c r="BI200" s="77"/>
      <c r="BJ200" s="77"/>
      <c r="BK200" s="77"/>
      <c r="BL200" s="77"/>
      <c r="BM200" s="77"/>
      <c r="BN200" s="77"/>
      <c r="BO200" s="77"/>
    </row>
    <row r="201" spans="3:67" s="82" customFormat="1" x14ac:dyDescent="0.25">
      <c r="C201" s="98"/>
      <c r="D201" s="99"/>
      <c r="E201" s="99"/>
      <c r="F201" s="99"/>
      <c r="G201" s="99"/>
      <c r="H201" s="99"/>
      <c r="I201" s="100"/>
      <c r="J201" s="99"/>
      <c r="K201" s="99"/>
      <c r="L201" s="99"/>
      <c r="M201" s="99"/>
      <c r="N201" s="99"/>
      <c r="O201" s="98"/>
      <c r="P201" s="98"/>
      <c r="Q201" s="98"/>
      <c r="R201" s="99"/>
      <c r="S201" s="98"/>
      <c r="T201" s="99"/>
      <c r="U201" s="99"/>
      <c r="V201" s="99"/>
      <c r="W201" s="99"/>
      <c r="X201" s="99"/>
      <c r="Y201" s="98"/>
      <c r="Z201" s="98"/>
      <c r="AA201" s="98"/>
      <c r="AB201" s="98"/>
      <c r="AC201" s="98"/>
      <c r="AF201" s="98"/>
      <c r="AG201" s="99"/>
      <c r="AH201" s="99"/>
      <c r="AI201" s="99"/>
      <c r="AJ201" s="99"/>
      <c r="AM201" s="99"/>
      <c r="AN201" s="99"/>
      <c r="AO201" s="99"/>
      <c r="AP201" s="99"/>
      <c r="AS201" s="99"/>
      <c r="AT201" s="99"/>
      <c r="AU201" s="99"/>
      <c r="AV201" s="99"/>
      <c r="AY201" s="99"/>
      <c r="AZ201" s="99"/>
      <c r="BA201" s="99"/>
      <c r="BB201" s="99"/>
      <c r="BC201" s="99"/>
      <c r="BD201" s="99"/>
      <c r="BG201" s="77"/>
      <c r="BH201" s="77"/>
      <c r="BI201" s="77"/>
      <c r="BJ201" s="77"/>
      <c r="BK201" s="77"/>
      <c r="BL201" s="77"/>
      <c r="BM201" s="77"/>
      <c r="BN201" s="77"/>
      <c r="BO201" s="77"/>
    </row>
    <row r="202" spans="3:67" s="82" customFormat="1" x14ac:dyDescent="0.25">
      <c r="C202" s="98"/>
      <c r="D202" s="99"/>
      <c r="E202" s="99"/>
      <c r="F202" s="99"/>
      <c r="G202" s="99"/>
      <c r="H202" s="99"/>
      <c r="I202" s="100"/>
      <c r="J202" s="99"/>
      <c r="K202" s="99"/>
      <c r="L202" s="99"/>
      <c r="M202" s="99"/>
      <c r="N202" s="99"/>
      <c r="O202" s="98"/>
      <c r="P202" s="98"/>
      <c r="Q202" s="98"/>
      <c r="R202" s="99"/>
      <c r="S202" s="98"/>
      <c r="T202" s="99"/>
      <c r="U202" s="99"/>
      <c r="V202" s="99"/>
      <c r="W202" s="99"/>
      <c r="X202" s="99"/>
      <c r="Y202" s="98"/>
      <c r="Z202" s="98"/>
      <c r="AA202" s="98"/>
      <c r="AB202" s="98"/>
      <c r="AC202" s="98"/>
      <c r="AF202" s="98"/>
      <c r="AG202" s="99"/>
      <c r="AH202" s="99"/>
      <c r="AI202" s="99"/>
      <c r="AJ202" s="99"/>
      <c r="AM202" s="99"/>
      <c r="AN202" s="99"/>
      <c r="AO202" s="99"/>
      <c r="AP202" s="99"/>
      <c r="AS202" s="99"/>
      <c r="AT202" s="99"/>
      <c r="AU202" s="99"/>
      <c r="AV202" s="99"/>
      <c r="AY202" s="99"/>
      <c r="AZ202" s="99"/>
      <c r="BA202" s="99"/>
      <c r="BB202" s="99"/>
      <c r="BC202" s="99"/>
      <c r="BD202" s="99"/>
      <c r="BG202" s="77"/>
      <c r="BH202" s="77"/>
      <c r="BI202" s="77"/>
      <c r="BJ202" s="77"/>
      <c r="BK202" s="77"/>
      <c r="BL202" s="77"/>
      <c r="BM202" s="77"/>
      <c r="BN202" s="77"/>
      <c r="BO202" s="77"/>
    </row>
    <row r="203" spans="3:67" s="82" customFormat="1" x14ac:dyDescent="0.25">
      <c r="C203" s="98"/>
      <c r="D203" s="99"/>
      <c r="E203" s="99"/>
      <c r="F203" s="99"/>
      <c r="G203" s="99"/>
      <c r="H203" s="99"/>
      <c r="I203" s="100"/>
      <c r="J203" s="99"/>
      <c r="K203" s="99"/>
      <c r="L203" s="99"/>
      <c r="M203" s="99"/>
      <c r="N203" s="99"/>
      <c r="O203" s="98"/>
      <c r="P203" s="98"/>
      <c r="Q203" s="98"/>
      <c r="R203" s="99"/>
      <c r="S203" s="98"/>
      <c r="T203" s="99"/>
      <c r="U203" s="99"/>
      <c r="V203" s="99"/>
      <c r="W203" s="99"/>
      <c r="X203" s="99"/>
      <c r="Y203" s="98"/>
      <c r="Z203" s="98"/>
      <c r="AA203" s="98"/>
      <c r="AB203" s="98"/>
      <c r="AC203" s="98"/>
      <c r="AF203" s="98"/>
      <c r="AG203" s="99"/>
      <c r="AH203" s="99"/>
      <c r="AI203" s="99"/>
      <c r="AJ203" s="99"/>
      <c r="AM203" s="99"/>
      <c r="AN203" s="99"/>
      <c r="AO203" s="99"/>
      <c r="AP203" s="99"/>
      <c r="AS203" s="99"/>
      <c r="AT203" s="99"/>
      <c r="AU203" s="99"/>
      <c r="AV203" s="99"/>
      <c r="AY203" s="99"/>
      <c r="AZ203" s="99"/>
      <c r="BA203" s="99"/>
      <c r="BB203" s="99"/>
      <c r="BC203" s="99"/>
      <c r="BD203" s="99"/>
      <c r="BG203" s="77"/>
      <c r="BH203" s="77"/>
      <c r="BI203" s="77"/>
      <c r="BJ203" s="77"/>
      <c r="BK203" s="77"/>
      <c r="BL203" s="77"/>
      <c r="BM203" s="77"/>
      <c r="BN203" s="77"/>
      <c r="BO203" s="77"/>
    </row>
    <row r="204" spans="3:67" s="82" customFormat="1" x14ac:dyDescent="0.25">
      <c r="C204" s="98"/>
      <c r="D204" s="99"/>
      <c r="E204" s="99"/>
      <c r="F204" s="99"/>
      <c r="G204" s="99"/>
      <c r="H204" s="99"/>
      <c r="I204" s="100"/>
      <c r="J204" s="99"/>
      <c r="K204" s="99"/>
      <c r="L204" s="99"/>
      <c r="M204" s="99"/>
      <c r="N204" s="99"/>
      <c r="O204" s="98"/>
      <c r="P204" s="98"/>
      <c r="Q204" s="98"/>
      <c r="R204" s="99"/>
      <c r="S204" s="98"/>
      <c r="T204" s="99"/>
      <c r="U204" s="99"/>
      <c r="V204" s="99"/>
      <c r="W204" s="99"/>
      <c r="X204" s="99"/>
      <c r="Y204" s="98"/>
      <c r="Z204" s="98"/>
      <c r="AA204" s="98"/>
      <c r="AB204" s="98"/>
      <c r="AC204" s="98"/>
      <c r="AF204" s="98"/>
      <c r="AG204" s="99"/>
      <c r="AH204" s="99"/>
      <c r="AI204" s="99"/>
      <c r="AJ204" s="99"/>
      <c r="AM204" s="99"/>
      <c r="AN204" s="99"/>
      <c r="AO204" s="99"/>
      <c r="AP204" s="99"/>
      <c r="AS204" s="99"/>
      <c r="AT204" s="99"/>
      <c r="AU204" s="99"/>
      <c r="AV204" s="99"/>
      <c r="AY204" s="99"/>
      <c r="AZ204" s="99"/>
      <c r="BA204" s="99"/>
      <c r="BB204" s="99"/>
      <c r="BC204" s="99"/>
      <c r="BD204" s="99"/>
      <c r="BG204" s="77"/>
      <c r="BH204" s="77"/>
      <c r="BI204" s="77"/>
      <c r="BJ204" s="77"/>
      <c r="BK204" s="77"/>
      <c r="BL204" s="77"/>
      <c r="BM204" s="77"/>
      <c r="BN204" s="77"/>
      <c r="BO204" s="77"/>
    </row>
    <row r="205" spans="3:67" s="82" customFormat="1" x14ac:dyDescent="0.25">
      <c r="C205" s="98"/>
      <c r="D205" s="99"/>
      <c r="E205" s="99"/>
      <c r="F205" s="99"/>
      <c r="G205" s="99"/>
      <c r="H205" s="99"/>
      <c r="I205" s="100"/>
      <c r="J205" s="99"/>
      <c r="K205" s="99"/>
      <c r="L205" s="99"/>
      <c r="M205" s="99"/>
      <c r="N205" s="99"/>
      <c r="O205" s="98"/>
      <c r="P205" s="98"/>
      <c r="Q205" s="98"/>
      <c r="R205" s="99"/>
      <c r="S205" s="98"/>
      <c r="T205" s="99"/>
      <c r="U205" s="99"/>
      <c r="V205" s="99"/>
      <c r="W205" s="99"/>
      <c r="X205" s="99"/>
      <c r="Y205" s="98"/>
      <c r="Z205" s="98"/>
      <c r="AA205" s="98"/>
      <c r="AB205" s="98"/>
      <c r="AC205" s="98"/>
      <c r="AF205" s="98"/>
      <c r="AG205" s="99"/>
      <c r="AH205" s="99"/>
      <c r="AI205" s="99"/>
      <c r="AJ205" s="99"/>
      <c r="AM205" s="99"/>
      <c r="AN205" s="99"/>
      <c r="AO205" s="99"/>
      <c r="AP205" s="99"/>
      <c r="AS205" s="99"/>
      <c r="AT205" s="99"/>
      <c r="AU205" s="99"/>
      <c r="AV205" s="99"/>
      <c r="AY205" s="99"/>
      <c r="AZ205" s="99"/>
      <c r="BA205" s="99"/>
      <c r="BB205" s="99"/>
      <c r="BC205" s="99"/>
      <c r="BD205" s="99"/>
      <c r="BG205" s="77"/>
      <c r="BH205" s="77"/>
      <c r="BI205" s="77"/>
      <c r="BJ205" s="77"/>
      <c r="BK205" s="77"/>
      <c r="BL205" s="77"/>
      <c r="BM205" s="77"/>
      <c r="BN205" s="77"/>
      <c r="BO205" s="77"/>
    </row>
    <row r="206" spans="3:67" s="82" customFormat="1" x14ac:dyDescent="0.25">
      <c r="C206" s="98"/>
      <c r="D206" s="99"/>
      <c r="E206" s="99"/>
      <c r="F206" s="99"/>
      <c r="G206" s="99"/>
      <c r="H206" s="99"/>
      <c r="I206" s="100"/>
      <c r="J206" s="99"/>
      <c r="K206" s="99"/>
      <c r="L206" s="99"/>
      <c r="M206" s="99"/>
      <c r="N206" s="99"/>
      <c r="O206" s="98"/>
      <c r="P206" s="98"/>
      <c r="Q206" s="98"/>
      <c r="R206" s="99"/>
      <c r="S206" s="98"/>
      <c r="T206" s="99"/>
      <c r="U206" s="99"/>
      <c r="V206" s="99"/>
      <c r="W206" s="99"/>
      <c r="X206" s="99"/>
      <c r="Y206" s="98"/>
      <c r="Z206" s="98"/>
      <c r="AA206" s="98"/>
      <c r="AB206" s="98"/>
      <c r="AC206" s="98"/>
      <c r="AF206" s="98"/>
      <c r="AG206" s="99"/>
      <c r="AH206" s="99"/>
      <c r="AI206" s="99"/>
      <c r="AJ206" s="99"/>
      <c r="AM206" s="99"/>
      <c r="AN206" s="99"/>
      <c r="AO206" s="99"/>
      <c r="AP206" s="99"/>
      <c r="AS206" s="99"/>
      <c r="AT206" s="99"/>
      <c r="AU206" s="99"/>
      <c r="AV206" s="99"/>
      <c r="AY206" s="99"/>
      <c r="AZ206" s="99"/>
      <c r="BA206" s="99"/>
      <c r="BB206" s="99"/>
      <c r="BC206" s="99"/>
      <c r="BD206" s="99"/>
      <c r="BG206" s="77"/>
      <c r="BH206" s="77"/>
      <c r="BI206" s="77"/>
      <c r="BJ206" s="77"/>
      <c r="BK206" s="77"/>
      <c r="BL206" s="77"/>
      <c r="BM206" s="77"/>
      <c r="BN206" s="77"/>
      <c r="BO206" s="77"/>
    </row>
    <row r="207" spans="3:67" s="82" customFormat="1" x14ac:dyDescent="0.25">
      <c r="C207" s="98"/>
      <c r="D207" s="99"/>
      <c r="E207" s="99"/>
      <c r="F207" s="99"/>
      <c r="G207" s="99"/>
      <c r="H207" s="99"/>
      <c r="I207" s="100"/>
      <c r="J207" s="99"/>
      <c r="K207" s="99"/>
      <c r="L207" s="99"/>
      <c r="M207" s="99"/>
      <c r="N207" s="99"/>
      <c r="O207" s="98"/>
      <c r="P207" s="98"/>
      <c r="Q207" s="98"/>
      <c r="R207" s="99"/>
      <c r="S207" s="98"/>
      <c r="T207" s="99"/>
      <c r="U207" s="99"/>
      <c r="V207" s="99"/>
      <c r="W207" s="99"/>
      <c r="X207" s="99"/>
      <c r="Y207" s="98"/>
      <c r="Z207" s="98"/>
      <c r="AA207" s="98"/>
      <c r="AB207" s="98"/>
      <c r="AC207" s="98"/>
      <c r="AF207" s="98"/>
      <c r="AG207" s="99"/>
      <c r="AH207" s="99"/>
      <c r="AI207" s="99"/>
      <c r="AJ207" s="99"/>
      <c r="AM207" s="99"/>
      <c r="AN207" s="99"/>
      <c r="AO207" s="99"/>
      <c r="AP207" s="99"/>
      <c r="AS207" s="99"/>
      <c r="AT207" s="99"/>
      <c r="AU207" s="99"/>
      <c r="AV207" s="99"/>
      <c r="AY207" s="99"/>
      <c r="AZ207" s="99"/>
      <c r="BA207" s="99"/>
      <c r="BB207" s="99"/>
      <c r="BC207" s="99"/>
      <c r="BD207" s="99"/>
      <c r="BG207" s="77"/>
      <c r="BH207" s="77"/>
      <c r="BI207" s="77"/>
      <c r="BJ207" s="77"/>
      <c r="BK207" s="77"/>
      <c r="BL207" s="77"/>
      <c r="BM207" s="77"/>
      <c r="BN207" s="77"/>
      <c r="BO207" s="77"/>
    </row>
    <row r="208" spans="3:67" s="82" customFormat="1" x14ac:dyDescent="0.25">
      <c r="C208" s="98"/>
      <c r="D208" s="99"/>
      <c r="E208" s="99"/>
      <c r="F208" s="99"/>
      <c r="G208" s="99"/>
      <c r="H208" s="99"/>
      <c r="I208" s="100"/>
      <c r="J208" s="99"/>
      <c r="K208" s="99"/>
      <c r="L208" s="99"/>
      <c r="M208" s="99"/>
      <c r="N208" s="99"/>
      <c r="O208" s="98"/>
      <c r="P208" s="98"/>
      <c r="Q208" s="98"/>
      <c r="R208" s="99"/>
      <c r="S208" s="98"/>
      <c r="T208" s="99"/>
      <c r="U208" s="99"/>
      <c r="V208" s="99"/>
      <c r="W208" s="99"/>
      <c r="X208" s="99"/>
      <c r="Y208" s="98"/>
      <c r="Z208" s="98"/>
      <c r="AA208" s="98"/>
      <c r="AB208" s="98"/>
      <c r="AC208" s="98"/>
      <c r="AF208" s="98"/>
      <c r="AG208" s="99"/>
      <c r="AH208" s="99"/>
      <c r="AI208" s="99"/>
      <c r="AJ208" s="99"/>
      <c r="AM208" s="99"/>
      <c r="AN208" s="99"/>
      <c r="AO208" s="99"/>
      <c r="AP208" s="99"/>
      <c r="AS208" s="99"/>
      <c r="AT208" s="99"/>
      <c r="AU208" s="99"/>
      <c r="AV208" s="99"/>
      <c r="AY208" s="99"/>
      <c r="AZ208" s="99"/>
      <c r="BA208" s="99"/>
      <c r="BB208" s="99"/>
      <c r="BC208" s="99"/>
      <c r="BD208" s="99"/>
      <c r="BG208" s="77"/>
      <c r="BH208" s="77"/>
      <c r="BI208" s="77"/>
      <c r="BJ208" s="77"/>
      <c r="BK208" s="77"/>
      <c r="BL208" s="77"/>
      <c r="BM208" s="77"/>
      <c r="BN208" s="77"/>
      <c r="BO208" s="77"/>
    </row>
    <row r="209" spans="3:67" s="82" customFormat="1" x14ac:dyDescent="0.25">
      <c r="C209" s="98"/>
      <c r="D209" s="99"/>
      <c r="E209" s="99"/>
      <c r="F209" s="99"/>
      <c r="G209" s="99"/>
      <c r="H209" s="99"/>
      <c r="I209" s="100"/>
      <c r="J209" s="99"/>
      <c r="K209" s="99"/>
      <c r="L209" s="99"/>
      <c r="M209" s="99"/>
      <c r="N209" s="99"/>
      <c r="O209" s="98"/>
      <c r="P209" s="98"/>
      <c r="Q209" s="98"/>
      <c r="R209" s="99"/>
      <c r="S209" s="98"/>
      <c r="T209" s="99"/>
      <c r="U209" s="99"/>
      <c r="V209" s="99"/>
      <c r="W209" s="99"/>
      <c r="X209" s="99"/>
      <c r="Y209" s="98"/>
      <c r="Z209" s="98"/>
      <c r="AA209" s="98"/>
      <c r="AB209" s="98"/>
      <c r="AC209" s="98"/>
      <c r="AF209" s="98"/>
      <c r="AG209" s="99"/>
      <c r="AH209" s="99"/>
      <c r="AI209" s="99"/>
      <c r="AJ209" s="99"/>
      <c r="AM209" s="99"/>
      <c r="AN209" s="99"/>
      <c r="AO209" s="99"/>
      <c r="AP209" s="99"/>
      <c r="AS209" s="99"/>
      <c r="AT209" s="99"/>
      <c r="AU209" s="99"/>
      <c r="AV209" s="99"/>
      <c r="AY209" s="99"/>
      <c r="AZ209" s="99"/>
      <c r="BA209" s="99"/>
      <c r="BB209" s="99"/>
      <c r="BC209" s="99"/>
      <c r="BD209" s="99"/>
      <c r="BG209" s="77"/>
      <c r="BH209" s="77"/>
      <c r="BI209" s="77"/>
      <c r="BJ209" s="77"/>
      <c r="BK209" s="77"/>
      <c r="BL209" s="77"/>
      <c r="BM209" s="77"/>
      <c r="BN209" s="77"/>
      <c r="BO209" s="77"/>
    </row>
    <row r="210" spans="3:67" s="82" customFormat="1" x14ac:dyDescent="0.25">
      <c r="C210" s="98"/>
      <c r="D210" s="99"/>
      <c r="E210" s="99"/>
      <c r="F210" s="99"/>
      <c r="G210" s="99"/>
      <c r="H210" s="99"/>
      <c r="I210" s="100"/>
      <c r="J210" s="99"/>
      <c r="K210" s="99"/>
      <c r="L210" s="99"/>
      <c r="M210" s="99"/>
      <c r="N210" s="99"/>
      <c r="O210" s="98"/>
      <c r="P210" s="98"/>
      <c r="Q210" s="98"/>
      <c r="R210" s="99"/>
      <c r="S210" s="98"/>
      <c r="T210" s="99"/>
      <c r="U210" s="99"/>
      <c r="V210" s="99"/>
      <c r="W210" s="99"/>
      <c r="X210" s="99"/>
      <c r="Y210" s="98"/>
      <c r="Z210" s="98"/>
      <c r="AA210" s="98"/>
      <c r="AB210" s="98"/>
      <c r="AC210" s="98"/>
      <c r="AF210" s="98"/>
      <c r="AG210" s="99"/>
      <c r="AH210" s="99"/>
      <c r="AI210" s="99"/>
      <c r="AJ210" s="99"/>
      <c r="AM210" s="99"/>
      <c r="AN210" s="99"/>
      <c r="AO210" s="99"/>
      <c r="AP210" s="99"/>
      <c r="AS210" s="99"/>
      <c r="AT210" s="99"/>
      <c r="AU210" s="99"/>
      <c r="AV210" s="99"/>
      <c r="AY210" s="99"/>
      <c r="AZ210" s="99"/>
      <c r="BA210" s="99"/>
      <c r="BB210" s="99"/>
      <c r="BC210" s="99"/>
      <c r="BD210" s="99"/>
      <c r="BG210" s="77"/>
      <c r="BH210" s="77"/>
      <c r="BI210" s="77"/>
      <c r="BJ210" s="77"/>
      <c r="BK210" s="77"/>
      <c r="BL210" s="77"/>
      <c r="BM210" s="77"/>
      <c r="BN210" s="77"/>
      <c r="BO210" s="77"/>
    </row>
    <row r="211" spans="3:67" s="82" customFormat="1" x14ac:dyDescent="0.25">
      <c r="C211" s="98"/>
      <c r="D211" s="99"/>
      <c r="E211" s="99"/>
      <c r="F211" s="99"/>
      <c r="G211" s="99"/>
      <c r="H211" s="99"/>
      <c r="I211" s="100"/>
      <c r="J211" s="99"/>
      <c r="K211" s="99"/>
      <c r="L211" s="99"/>
      <c r="M211" s="99"/>
      <c r="N211" s="99"/>
      <c r="O211" s="98"/>
      <c r="P211" s="98"/>
      <c r="Q211" s="98"/>
      <c r="R211" s="99"/>
      <c r="S211" s="98"/>
      <c r="T211" s="99"/>
      <c r="U211" s="99"/>
      <c r="V211" s="99"/>
      <c r="W211" s="99"/>
      <c r="X211" s="99"/>
      <c r="Y211" s="98"/>
      <c r="Z211" s="98"/>
      <c r="AA211" s="98"/>
      <c r="AB211" s="98"/>
      <c r="AC211" s="98"/>
      <c r="AF211" s="98"/>
      <c r="AG211" s="99"/>
      <c r="AH211" s="99"/>
      <c r="AI211" s="99"/>
      <c r="AJ211" s="99"/>
      <c r="AM211" s="99"/>
      <c r="AN211" s="99"/>
      <c r="AO211" s="99"/>
      <c r="AP211" s="99"/>
      <c r="AS211" s="99"/>
      <c r="AT211" s="99"/>
      <c r="AU211" s="99"/>
      <c r="AV211" s="99"/>
      <c r="AY211" s="99"/>
      <c r="AZ211" s="99"/>
      <c r="BA211" s="99"/>
      <c r="BB211" s="99"/>
      <c r="BC211" s="99"/>
      <c r="BD211" s="99"/>
      <c r="BG211" s="77"/>
      <c r="BH211" s="77"/>
      <c r="BI211" s="77"/>
      <c r="BJ211" s="77"/>
      <c r="BK211" s="77"/>
      <c r="BL211" s="77"/>
      <c r="BM211" s="77"/>
      <c r="BN211" s="77"/>
      <c r="BO211" s="77"/>
    </row>
    <row r="212" spans="3:67" s="82" customFormat="1" x14ac:dyDescent="0.25">
      <c r="C212" s="98"/>
      <c r="D212" s="99"/>
      <c r="E212" s="99"/>
      <c r="F212" s="99"/>
      <c r="G212" s="99"/>
      <c r="H212" s="99"/>
      <c r="I212" s="100"/>
      <c r="J212" s="99"/>
      <c r="K212" s="99"/>
      <c r="L212" s="99"/>
      <c r="M212" s="99"/>
      <c r="N212" s="99"/>
      <c r="O212" s="98"/>
      <c r="P212" s="98"/>
      <c r="Q212" s="98"/>
      <c r="R212" s="99"/>
      <c r="S212" s="98"/>
      <c r="T212" s="99"/>
      <c r="U212" s="99"/>
      <c r="V212" s="99"/>
      <c r="W212" s="99"/>
      <c r="X212" s="99"/>
      <c r="Y212" s="98"/>
      <c r="Z212" s="98"/>
      <c r="AA212" s="98"/>
      <c r="AB212" s="98"/>
      <c r="AC212" s="98"/>
      <c r="AF212" s="98"/>
      <c r="AG212" s="99"/>
      <c r="AH212" s="99"/>
      <c r="AI212" s="99"/>
      <c r="AJ212" s="99"/>
      <c r="AM212" s="99"/>
      <c r="AN212" s="99"/>
      <c r="AO212" s="99"/>
      <c r="AP212" s="99"/>
      <c r="AS212" s="99"/>
      <c r="AT212" s="99"/>
      <c r="AU212" s="99"/>
      <c r="AV212" s="99"/>
      <c r="AY212" s="99"/>
      <c r="AZ212" s="99"/>
      <c r="BA212" s="99"/>
      <c r="BB212" s="99"/>
      <c r="BC212" s="99"/>
      <c r="BD212" s="99"/>
      <c r="BG212" s="77"/>
      <c r="BH212" s="77"/>
      <c r="BI212" s="77"/>
      <c r="BJ212" s="77"/>
      <c r="BK212" s="77"/>
      <c r="BL212" s="77"/>
      <c r="BM212" s="77"/>
      <c r="BN212" s="77"/>
      <c r="BO212" s="77"/>
    </row>
    <row r="213" spans="3:67" s="82" customFormat="1" x14ac:dyDescent="0.25">
      <c r="C213" s="98"/>
      <c r="D213" s="99"/>
      <c r="E213" s="99"/>
      <c r="F213" s="99"/>
      <c r="G213" s="99"/>
      <c r="H213" s="99"/>
      <c r="I213" s="100"/>
      <c r="J213" s="99"/>
      <c r="K213" s="99"/>
      <c r="L213" s="99"/>
      <c r="M213" s="99"/>
      <c r="N213" s="99"/>
      <c r="O213" s="98"/>
      <c r="P213" s="98"/>
      <c r="Q213" s="98"/>
      <c r="R213" s="99"/>
      <c r="S213" s="98"/>
      <c r="T213" s="99"/>
      <c r="U213" s="99"/>
      <c r="V213" s="99"/>
      <c r="W213" s="99"/>
      <c r="X213" s="99"/>
      <c r="Y213" s="98"/>
      <c r="Z213" s="98"/>
      <c r="AA213" s="98"/>
      <c r="AB213" s="98"/>
      <c r="AC213" s="98"/>
      <c r="AF213" s="98"/>
      <c r="AG213" s="99"/>
      <c r="AH213" s="99"/>
      <c r="AI213" s="99"/>
      <c r="AJ213" s="99"/>
      <c r="AM213" s="99"/>
      <c r="AN213" s="99"/>
      <c r="AO213" s="99"/>
      <c r="AP213" s="99"/>
      <c r="AS213" s="99"/>
      <c r="AT213" s="99"/>
      <c r="AU213" s="99"/>
      <c r="AV213" s="99"/>
      <c r="AY213" s="99"/>
      <c r="AZ213" s="99"/>
      <c r="BA213" s="99"/>
      <c r="BB213" s="99"/>
      <c r="BC213" s="99"/>
      <c r="BD213" s="99"/>
      <c r="BG213" s="77"/>
      <c r="BH213" s="77"/>
      <c r="BI213" s="77"/>
      <c r="BJ213" s="77"/>
      <c r="BK213" s="77"/>
      <c r="BL213" s="77"/>
      <c r="BM213" s="77"/>
      <c r="BN213" s="77"/>
      <c r="BO213" s="77"/>
    </row>
    <row r="214" spans="3:67" s="82" customFormat="1" x14ac:dyDescent="0.25">
      <c r="C214" s="98"/>
      <c r="D214" s="99"/>
      <c r="E214" s="99"/>
      <c r="F214" s="99"/>
      <c r="G214" s="99"/>
      <c r="H214" s="99"/>
      <c r="I214" s="100"/>
      <c r="J214" s="99"/>
      <c r="K214" s="99"/>
      <c r="L214" s="99"/>
      <c r="M214" s="99"/>
      <c r="N214" s="99"/>
      <c r="O214" s="98"/>
      <c r="P214" s="98"/>
      <c r="Q214" s="98"/>
      <c r="R214" s="99"/>
      <c r="S214" s="98"/>
      <c r="T214" s="99"/>
      <c r="U214" s="99"/>
      <c r="V214" s="99"/>
      <c r="W214" s="99"/>
      <c r="X214" s="99"/>
      <c r="Y214" s="98"/>
      <c r="Z214" s="98"/>
      <c r="AA214" s="98"/>
      <c r="AB214" s="98"/>
      <c r="AC214" s="98"/>
      <c r="AF214" s="98"/>
      <c r="AG214" s="99"/>
      <c r="AH214" s="99"/>
      <c r="AI214" s="99"/>
      <c r="AJ214" s="99"/>
      <c r="AM214" s="99"/>
      <c r="AN214" s="99"/>
      <c r="AO214" s="99"/>
      <c r="AP214" s="99"/>
      <c r="AS214" s="99"/>
      <c r="AT214" s="99"/>
      <c r="AU214" s="99"/>
      <c r="AV214" s="99"/>
      <c r="AY214" s="99"/>
      <c r="AZ214" s="99"/>
      <c r="BA214" s="99"/>
      <c r="BB214" s="99"/>
      <c r="BC214" s="99"/>
      <c r="BD214" s="99"/>
      <c r="BG214" s="77"/>
      <c r="BH214" s="77"/>
      <c r="BI214" s="77"/>
      <c r="BJ214" s="77"/>
      <c r="BK214" s="77"/>
      <c r="BL214" s="77"/>
      <c r="BM214" s="77"/>
      <c r="BN214" s="77"/>
      <c r="BO214" s="77"/>
    </row>
    <row r="215" spans="3:67" s="82" customFormat="1" x14ac:dyDescent="0.25">
      <c r="C215" s="98"/>
      <c r="D215" s="99"/>
      <c r="E215" s="99"/>
      <c r="F215" s="99"/>
      <c r="G215" s="99"/>
      <c r="H215" s="99"/>
      <c r="I215" s="100"/>
      <c r="J215" s="99"/>
      <c r="K215" s="99"/>
      <c r="L215" s="99"/>
      <c r="M215" s="99"/>
      <c r="N215" s="99"/>
      <c r="O215" s="98"/>
      <c r="P215" s="98"/>
      <c r="Q215" s="98"/>
      <c r="R215" s="99"/>
      <c r="S215" s="98"/>
      <c r="T215" s="99"/>
      <c r="U215" s="99"/>
      <c r="V215" s="99"/>
      <c r="W215" s="99"/>
      <c r="X215" s="99"/>
      <c r="Y215" s="98"/>
      <c r="Z215" s="98"/>
      <c r="AA215" s="98"/>
      <c r="AB215" s="98"/>
      <c r="AC215" s="98"/>
      <c r="AF215" s="98"/>
      <c r="AG215" s="99"/>
      <c r="AH215" s="99"/>
      <c r="AI215" s="99"/>
      <c r="AJ215" s="99"/>
      <c r="AM215" s="99"/>
      <c r="AN215" s="99"/>
      <c r="AO215" s="99"/>
      <c r="AP215" s="99"/>
      <c r="AS215" s="99"/>
      <c r="AT215" s="99"/>
      <c r="AU215" s="99"/>
      <c r="AV215" s="99"/>
      <c r="AY215" s="99"/>
      <c r="AZ215" s="99"/>
      <c r="BA215" s="99"/>
      <c r="BB215" s="99"/>
      <c r="BC215" s="99"/>
      <c r="BD215" s="99"/>
      <c r="BG215" s="77"/>
      <c r="BH215" s="77"/>
      <c r="BI215" s="77"/>
      <c r="BJ215" s="77"/>
      <c r="BK215" s="77"/>
      <c r="BL215" s="77"/>
      <c r="BM215" s="77"/>
      <c r="BN215" s="77"/>
      <c r="BO215" s="77"/>
    </row>
    <row r="216" spans="3:67" s="82" customFormat="1" x14ac:dyDescent="0.25">
      <c r="C216" s="98"/>
      <c r="D216" s="99"/>
      <c r="E216" s="99"/>
      <c r="F216" s="99"/>
      <c r="G216" s="99"/>
      <c r="H216" s="99"/>
      <c r="I216" s="100"/>
      <c r="J216" s="99"/>
      <c r="K216" s="99"/>
      <c r="L216" s="99"/>
      <c r="M216" s="99"/>
      <c r="N216" s="99"/>
      <c r="O216" s="98"/>
      <c r="P216" s="98"/>
      <c r="Q216" s="98"/>
      <c r="R216" s="99"/>
      <c r="S216" s="98"/>
      <c r="T216" s="99"/>
      <c r="U216" s="99"/>
      <c r="V216" s="99"/>
      <c r="W216" s="99"/>
      <c r="X216" s="99"/>
      <c r="Y216" s="98"/>
      <c r="Z216" s="98"/>
      <c r="AA216" s="98"/>
      <c r="AB216" s="98"/>
      <c r="AC216" s="98"/>
      <c r="AF216" s="98"/>
      <c r="AG216" s="99"/>
      <c r="AH216" s="99"/>
      <c r="AI216" s="99"/>
      <c r="AJ216" s="99"/>
      <c r="AM216" s="99"/>
      <c r="AN216" s="99"/>
      <c r="AO216" s="99"/>
      <c r="AP216" s="99"/>
      <c r="AS216" s="99"/>
      <c r="AT216" s="99"/>
      <c r="AU216" s="99"/>
      <c r="AV216" s="99"/>
      <c r="AY216" s="99"/>
      <c r="AZ216" s="99"/>
      <c r="BA216" s="99"/>
      <c r="BB216" s="99"/>
      <c r="BC216" s="99"/>
      <c r="BD216" s="99"/>
      <c r="BG216" s="77"/>
      <c r="BH216" s="77"/>
      <c r="BI216" s="77"/>
      <c r="BJ216" s="77"/>
      <c r="BK216" s="77"/>
      <c r="BL216" s="77"/>
      <c r="BM216" s="77"/>
      <c r="BN216" s="77"/>
      <c r="BO216" s="77"/>
    </row>
    <row r="217" spans="3:67" s="82" customFormat="1" x14ac:dyDescent="0.25">
      <c r="C217" s="98"/>
      <c r="D217" s="99"/>
      <c r="E217" s="99"/>
      <c r="F217" s="99"/>
      <c r="G217" s="99"/>
      <c r="H217" s="99"/>
      <c r="I217" s="100"/>
      <c r="J217" s="99"/>
      <c r="K217" s="99"/>
      <c r="L217" s="99"/>
      <c r="M217" s="99"/>
      <c r="N217" s="99"/>
      <c r="O217" s="98"/>
      <c r="P217" s="98"/>
      <c r="Q217" s="98"/>
      <c r="R217" s="99"/>
      <c r="S217" s="98"/>
      <c r="T217" s="99"/>
      <c r="U217" s="99"/>
      <c r="V217" s="99"/>
      <c r="W217" s="99"/>
      <c r="X217" s="99"/>
      <c r="Y217" s="98"/>
      <c r="Z217" s="98"/>
      <c r="AA217" s="98"/>
      <c r="AB217" s="98"/>
      <c r="AC217" s="98"/>
      <c r="AF217" s="98"/>
      <c r="AG217" s="99"/>
      <c r="AH217" s="99"/>
      <c r="AI217" s="99"/>
      <c r="AJ217" s="99"/>
      <c r="AM217" s="99"/>
      <c r="AN217" s="99"/>
      <c r="AO217" s="99"/>
      <c r="AP217" s="99"/>
      <c r="AS217" s="99"/>
      <c r="AT217" s="99"/>
      <c r="AU217" s="99"/>
      <c r="AV217" s="99"/>
      <c r="AY217" s="99"/>
      <c r="AZ217" s="99"/>
      <c r="BA217" s="99"/>
      <c r="BB217" s="99"/>
      <c r="BC217" s="99"/>
      <c r="BD217" s="99"/>
      <c r="BG217" s="77"/>
      <c r="BH217" s="77"/>
      <c r="BI217" s="77"/>
      <c r="BJ217" s="77"/>
      <c r="BK217" s="77"/>
      <c r="BL217" s="77"/>
      <c r="BM217" s="77"/>
      <c r="BN217" s="77"/>
      <c r="BO217" s="77"/>
    </row>
    <row r="218" spans="3:67" s="82" customFormat="1" x14ac:dyDescent="0.25">
      <c r="C218" s="98"/>
      <c r="D218" s="99"/>
      <c r="E218" s="99"/>
      <c r="F218" s="99"/>
      <c r="G218" s="99"/>
      <c r="H218" s="99"/>
      <c r="I218" s="100"/>
      <c r="J218" s="99"/>
      <c r="K218" s="99"/>
      <c r="L218" s="99"/>
      <c r="M218" s="99"/>
      <c r="N218" s="99"/>
      <c r="O218" s="98"/>
      <c r="P218" s="98"/>
      <c r="Q218" s="98"/>
      <c r="R218" s="99"/>
      <c r="S218" s="98"/>
      <c r="T218" s="99"/>
      <c r="U218" s="99"/>
      <c r="V218" s="99"/>
      <c r="W218" s="99"/>
      <c r="X218" s="99"/>
      <c r="Y218" s="98"/>
      <c r="Z218" s="98"/>
      <c r="AA218" s="98"/>
      <c r="AB218" s="98"/>
      <c r="AC218" s="98"/>
      <c r="AF218" s="98"/>
      <c r="AG218" s="99"/>
      <c r="AH218" s="99"/>
      <c r="AI218" s="99"/>
      <c r="AJ218" s="99"/>
      <c r="AM218" s="99"/>
      <c r="AN218" s="99"/>
      <c r="AO218" s="99"/>
      <c r="AP218" s="99"/>
      <c r="AS218" s="99"/>
      <c r="AT218" s="99"/>
      <c r="AU218" s="99"/>
      <c r="AV218" s="99"/>
      <c r="AY218" s="99"/>
      <c r="AZ218" s="99"/>
      <c r="BA218" s="99"/>
      <c r="BB218" s="99"/>
      <c r="BC218" s="99"/>
      <c r="BD218" s="99"/>
      <c r="BG218" s="77"/>
      <c r="BH218" s="77"/>
      <c r="BI218" s="77"/>
      <c r="BJ218" s="77"/>
      <c r="BK218" s="77"/>
      <c r="BL218" s="77"/>
      <c r="BM218" s="77"/>
      <c r="BN218" s="77"/>
      <c r="BO218" s="77"/>
    </row>
    <row r="219" spans="3:67" s="82" customFormat="1" x14ac:dyDescent="0.25">
      <c r="C219" s="98"/>
      <c r="D219" s="99"/>
      <c r="E219" s="99"/>
      <c r="F219" s="99"/>
      <c r="G219" s="99"/>
      <c r="H219" s="99"/>
      <c r="I219" s="100"/>
      <c r="J219" s="99"/>
      <c r="K219" s="99"/>
      <c r="L219" s="99"/>
      <c r="M219" s="99"/>
      <c r="N219" s="99"/>
      <c r="O219" s="98"/>
      <c r="P219" s="98"/>
      <c r="Q219" s="98"/>
      <c r="R219" s="99"/>
      <c r="S219" s="98"/>
      <c r="T219" s="99"/>
      <c r="U219" s="99"/>
      <c r="V219" s="99"/>
      <c r="W219" s="99"/>
      <c r="X219" s="99"/>
      <c r="Y219" s="98"/>
      <c r="Z219" s="98"/>
      <c r="AA219" s="98"/>
      <c r="AB219" s="98"/>
      <c r="AC219" s="98"/>
      <c r="AF219" s="98"/>
      <c r="AG219" s="99"/>
      <c r="AH219" s="99"/>
      <c r="AI219" s="99"/>
      <c r="AJ219" s="99"/>
      <c r="AM219" s="99"/>
      <c r="AN219" s="99"/>
      <c r="AO219" s="99"/>
      <c r="AP219" s="99"/>
      <c r="AS219" s="99"/>
      <c r="AT219" s="99"/>
      <c r="AU219" s="99"/>
      <c r="AV219" s="99"/>
      <c r="AY219" s="99"/>
      <c r="AZ219" s="99"/>
      <c r="BA219" s="99"/>
      <c r="BB219" s="99"/>
      <c r="BC219" s="99"/>
      <c r="BD219" s="99"/>
      <c r="BG219" s="77"/>
      <c r="BH219" s="77"/>
      <c r="BI219" s="77"/>
      <c r="BJ219" s="77"/>
      <c r="BK219" s="77"/>
      <c r="BL219" s="77"/>
      <c r="BM219" s="77"/>
      <c r="BN219" s="77"/>
      <c r="BO219" s="77"/>
    </row>
    <row r="220" spans="3:67" s="82" customFormat="1" x14ac:dyDescent="0.25">
      <c r="C220" s="98"/>
      <c r="D220" s="99"/>
      <c r="E220" s="99"/>
      <c r="F220" s="99"/>
      <c r="G220" s="99"/>
      <c r="H220" s="99"/>
      <c r="I220" s="100"/>
      <c r="J220" s="99"/>
      <c r="K220" s="99"/>
      <c r="L220" s="99"/>
      <c r="M220" s="99"/>
      <c r="N220" s="99"/>
      <c r="O220" s="98"/>
      <c r="P220" s="98"/>
      <c r="Q220" s="98"/>
      <c r="R220" s="99"/>
      <c r="S220" s="98"/>
      <c r="T220" s="99"/>
      <c r="U220" s="99"/>
      <c r="V220" s="99"/>
      <c r="W220" s="99"/>
      <c r="X220" s="99"/>
      <c r="Y220" s="98"/>
      <c r="Z220" s="98"/>
      <c r="AA220" s="98"/>
      <c r="AB220" s="98"/>
      <c r="AC220" s="98"/>
      <c r="AF220" s="98"/>
      <c r="AG220" s="99"/>
      <c r="AH220" s="99"/>
      <c r="AI220" s="99"/>
      <c r="AJ220" s="99"/>
      <c r="AM220" s="99"/>
      <c r="AN220" s="99"/>
      <c r="AO220" s="99"/>
      <c r="AP220" s="99"/>
      <c r="AS220" s="99"/>
      <c r="AT220" s="99"/>
      <c r="AU220" s="99"/>
      <c r="AV220" s="99"/>
      <c r="AY220" s="99"/>
      <c r="AZ220" s="99"/>
      <c r="BA220" s="99"/>
      <c r="BB220" s="99"/>
      <c r="BC220" s="99"/>
      <c r="BD220" s="99"/>
      <c r="BG220" s="77"/>
      <c r="BH220" s="77"/>
      <c r="BI220" s="77"/>
      <c r="BJ220" s="77"/>
      <c r="BK220" s="77"/>
      <c r="BL220" s="77"/>
      <c r="BM220" s="77"/>
      <c r="BN220" s="77"/>
      <c r="BO220" s="77"/>
    </row>
    <row r="221" spans="3:67" s="82" customFormat="1" x14ac:dyDescent="0.25">
      <c r="C221" s="98"/>
      <c r="D221" s="99"/>
      <c r="E221" s="99"/>
      <c r="F221" s="99"/>
      <c r="G221" s="99"/>
      <c r="H221" s="99"/>
      <c r="I221" s="100"/>
      <c r="J221" s="99"/>
      <c r="K221" s="99"/>
      <c r="L221" s="99"/>
      <c r="M221" s="99"/>
      <c r="N221" s="99"/>
      <c r="O221" s="98"/>
      <c r="P221" s="98"/>
      <c r="Q221" s="98"/>
      <c r="R221" s="99"/>
      <c r="S221" s="98"/>
      <c r="T221" s="99"/>
      <c r="U221" s="99"/>
      <c r="V221" s="99"/>
      <c r="W221" s="99"/>
      <c r="X221" s="99"/>
      <c r="Y221" s="98"/>
      <c r="Z221" s="98"/>
      <c r="AA221" s="98"/>
      <c r="AB221" s="98"/>
      <c r="AC221" s="98"/>
      <c r="AF221" s="98"/>
      <c r="AG221" s="99"/>
      <c r="AH221" s="99"/>
      <c r="AI221" s="99"/>
      <c r="AJ221" s="99"/>
      <c r="AM221" s="99"/>
      <c r="AN221" s="99"/>
      <c r="AO221" s="99"/>
      <c r="AP221" s="99"/>
      <c r="AS221" s="99"/>
      <c r="AT221" s="99"/>
      <c r="AU221" s="99"/>
      <c r="AV221" s="99"/>
      <c r="AY221" s="99"/>
      <c r="AZ221" s="99"/>
      <c r="BA221" s="99"/>
      <c r="BB221" s="99"/>
      <c r="BC221" s="99"/>
      <c r="BD221" s="99"/>
      <c r="BG221" s="77"/>
      <c r="BH221" s="77"/>
      <c r="BI221" s="77"/>
      <c r="BJ221" s="77"/>
      <c r="BK221" s="77"/>
      <c r="BL221" s="77"/>
      <c r="BM221" s="77"/>
      <c r="BN221" s="77"/>
      <c r="BO221" s="77"/>
    </row>
    <row r="222" spans="3:67" s="82" customFormat="1" x14ac:dyDescent="0.25">
      <c r="C222" s="98"/>
      <c r="D222" s="99"/>
      <c r="E222" s="99"/>
      <c r="F222" s="99"/>
      <c r="G222" s="99"/>
      <c r="H222" s="99"/>
      <c r="I222" s="100"/>
      <c r="J222" s="99"/>
      <c r="K222" s="99"/>
      <c r="L222" s="99"/>
      <c r="M222" s="99"/>
      <c r="N222" s="99"/>
      <c r="O222" s="98"/>
      <c r="P222" s="98"/>
      <c r="Q222" s="98"/>
      <c r="R222" s="99"/>
      <c r="S222" s="98"/>
      <c r="T222" s="99"/>
      <c r="U222" s="99"/>
      <c r="V222" s="99"/>
      <c r="W222" s="99"/>
      <c r="X222" s="99"/>
      <c r="Y222" s="98"/>
      <c r="Z222" s="98"/>
      <c r="AA222" s="98"/>
      <c r="AB222" s="98"/>
      <c r="AC222" s="98"/>
      <c r="AF222" s="98"/>
      <c r="AG222" s="99"/>
      <c r="AH222" s="99"/>
      <c r="AI222" s="99"/>
      <c r="AJ222" s="99"/>
      <c r="AM222" s="99"/>
      <c r="AN222" s="99"/>
      <c r="AO222" s="99"/>
      <c r="AP222" s="99"/>
      <c r="AS222" s="99"/>
      <c r="AT222" s="99"/>
      <c r="AU222" s="99"/>
      <c r="AV222" s="99"/>
      <c r="AY222" s="99"/>
      <c r="AZ222" s="99"/>
      <c r="BA222" s="99"/>
      <c r="BB222" s="99"/>
      <c r="BC222" s="99"/>
      <c r="BD222" s="99"/>
      <c r="BG222" s="77"/>
      <c r="BH222" s="77"/>
      <c r="BI222" s="77"/>
      <c r="BJ222" s="77"/>
      <c r="BK222" s="77"/>
      <c r="BL222" s="77"/>
      <c r="BM222" s="77"/>
      <c r="BN222" s="77"/>
      <c r="BO222" s="77"/>
    </row>
    <row r="223" spans="3:67" s="82" customFormat="1" x14ac:dyDescent="0.25">
      <c r="C223" s="98"/>
      <c r="D223" s="99"/>
      <c r="E223" s="99"/>
      <c r="F223" s="99"/>
      <c r="G223" s="99"/>
      <c r="H223" s="99"/>
      <c r="I223" s="100"/>
      <c r="J223" s="99"/>
      <c r="K223" s="99"/>
      <c r="L223" s="99"/>
      <c r="M223" s="99"/>
      <c r="N223" s="99"/>
      <c r="O223" s="98"/>
      <c r="P223" s="98"/>
      <c r="Q223" s="98"/>
      <c r="R223" s="99"/>
      <c r="S223" s="98"/>
      <c r="T223" s="99"/>
      <c r="U223" s="99"/>
      <c r="V223" s="99"/>
      <c r="W223" s="99"/>
      <c r="X223" s="99"/>
      <c r="Y223" s="98"/>
      <c r="Z223" s="98"/>
      <c r="AA223" s="98"/>
      <c r="AB223" s="98"/>
      <c r="AC223" s="98"/>
      <c r="AF223" s="98"/>
      <c r="AG223" s="99"/>
      <c r="AH223" s="99"/>
      <c r="AI223" s="99"/>
      <c r="AJ223" s="99"/>
      <c r="AM223" s="99"/>
      <c r="AN223" s="99"/>
      <c r="AO223" s="99"/>
      <c r="AP223" s="99"/>
      <c r="AS223" s="99"/>
      <c r="AT223" s="99"/>
      <c r="AU223" s="99"/>
      <c r="AV223" s="99"/>
      <c r="AY223" s="99"/>
      <c r="AZ223" s="99"/>
      <c r="BA223" s="99"/>
      <c r="BB223" s="99"/>
      <c r="BC223" s="99"/>
      <c r="BD223" s="99"/>
      <c r="BG223" s="77"/>
      <c r="BH223" s="77"/>
      <c r="BI223" s="77"/>
      <c r="BJ223" s="77"/>
      <c r="BK223" s="77"/>
      <c r="BL223" s="77"/>
      <c r="BM223" s="77"/>
      <c r="BN223" s="77"/>
      <c r="BO223" s="77"/>
    </row>
    <row r="224" spans="3:67" s="82" customFormat="1" x14ac:dyDescent="0.25">
      <c r="C224" s="98"/>
      <c r="D224" s="99"/>
      <c r="E224" s="99"/>
      <c r="F224" s="99"/>
      <c r="G224" s="99"/>
      <c r="H224" s="99"/>
      <c r="I224" s="100"/>
      <c r="J224" s="99"/>
      <c r="K224" s="99"/>
      <c r="L224" s="99"/>
      <c r="M224" s="99"/>
      <c r="N224" s="99"/>
      <c r="O224" s="98"/>
      <c r="P224" s="98"/>
      <c r="Q224" s="98"/>
      <c r="R224" s="99"/>
      <c r="S224" s="98"/>
      <c r="T224" s="99"/>
      <c r="U224" s="99"/>
      <c r="V224" s="99"/>
      <c r="W224" s="99"/>
      <c r="X224" s="99"/>
      <c r="Y224" s="98"/>
      <c r="Z224" s="98"/>
      <c r="AA224" s="98"/>
      <c r="AB224" s="98"/>
      <c r="AC224" s="98"/>
      <c r="AF224" s="98"/>
      <c r="AG224" s="99"/>
      <c r="AH224" s="99"/>
      <c r="AI224" s="99"/>
      <c r="AJ224" s="99"/>
      <c r="AM224" s="99"/>
      <c r="AN224" s="99"/>
      <c r="AO224" s="99"/>
      <c r="AP224" s="99"/>
      <c r="AS224" s="99"/>
      <c r="AT224" s="99"/>
      <c r="AU224" s="99"/>
      <c r="AV224" s="99"/>
      <c r="AY224" s="99"/>
      <c r="AZ224" s="99"/>
      <c r="BA224" s="99"/>
      <c r="BB224" s="99"/>
      <c r="BC224" s="99"/>
      <c r="BD224" s="99"/>
      <c r="BG224" s="77"/>
      <c r="BH224" s="77"/>
      <c r="BI224" s="77"/>
      <c r="BJ224" s="77"/>
      <c r="BK224" s="77"/>
      <c r="BL224" s="77"/>
      <c r="BM224" s="77"/>
      <c r="BN224" s="77"/>
      <c r="BO224" s="77"/>
    </row>
    <row r="225" spans="3:67" s="82" customFormat="1" x14ac:dyDescent="0.25">
      <c r="C225" s="98"/>
      <c r="D225" s="99"/>
      <c r="E225" s="99"/>
      <c r="F225" s="99"/>
      <c r="G225" s="99"/>
      <c r="H225" s="99"/>
      <c r="I225" s="100"/>
      <c r="J225" s="99"/>
      <c r="K225" s="99"/>
      <c r="L225" s="99"/>
      <c r="M225" s="99"/>
      <c r="N225" s="99"/>
      <c r="O225" s="98"/>
      <c r="P225" s="98"/>
      <c r="Q225" s="98"/>
      <c r="R225" s="99"/>
      <c r="S225" s="98"/>
      <c r="T225" s="99"/>
      <c r="U225" s="99"/>
      <c r="V225" s="99"/>
      <c r="W225" s="99"/>
      <c r="X225" s="99"/>
      <c r="Y225" s="98"/>
      <c r="Z225" s="98"/>
      <c r="AA225" s="98"/>
      <c r="AB225" s="98"/>
      <c r="AC225" s="98"/>
      <c r="AF225" s="98"/>
      <c r="AG225" s="99"/>
      <c r="AH225" s="99"/>
      <c r="AI225" s="99"/>
      <c r="AJ225" s="99"/>
      <c r="AM225" s="99"/>
      <c r="AN225" s="99"/>
      <c r="AO225" s="99"/>
      <c r="AP225" s="99"/>
      <c r="AS225" s="99"/>
      <c r="AT225" s="99"/>
      <c r="AU225" s="99"/>
      <c r="AV225" s="99"/>
      <c r="AY225" s="99"/>
      <c r="AZ225" s="99"/>
      <c r="BA225" s="99"/>
      <c r="BB225" s="99"/>
      <c r="BC225" s="99"/>
      <c r="BD225" s="99"/>
      <c r="BG225" s="77"/>
      <c r="BH225" s="77"/>
      <c r="BI225" s="77"/>
      <c r="BJ225" s="77"/>
      <c r="BK225" s="77"/>
      <c r="BL225" s="77"/>
      <c r="BM225" s="77"/>
      <c r="BN225" s="77"/>
      <c r="BO225" s="77"/>
    </row>
    <row r="226" spans="3:67" s="82" customFormat="1" x14ac:dyDescent="0.25">
      <c r="C226" s="98"/>
      <c r="D226" s="99"/>
      <c r="E226" s="99"/>
      <c r="F226" s="99"/>
      <c r="G226" s="99"/>
      <c r="H226" s="99"/>
      <c r="I226" s="100"/>
      <c r="J226" s="99"/>
      <c r="K226" s="99"/>
      <c r="L226" s="99"/>
      <c r="M226" s="99"/>
      <c r="N226" s="99"/>
      <c r="O226" s="98"/>
      <c r="P226" s="98"/>
      <c r="Q226" s="98"/>
      <c r="R226" s="99"/>
      <c r="S226" s="98"/>
      <c r="T226" s="99"/>
      <c r="U226" s="99"/>
      <c r="V226" s="99"/>
      <c r="W226" s="99"/>
      <c r="X226" s="99"/>
      <c r="Y226" s="98"/>
      <c r="Z226" s="98"/>
      <c r="AA226" s="98"/>
      <c r="AB226" s="98"/>
      <c r="AC226" s="98"/>
      <c r="AF226" s="98"/>
      <c r="AG226" s="99"/>
      <c r="AH226" s="99"/>
      <c r="AI226" s="99"/>
      <c r="AJ226" s="99"/>
      <c r="AM226" s="99"/>
      <c r="AN226" s="99"/>
      <c r="AO226" s="99"/>
      <c r="AP226" s="99"/>
      <c r="AS226" s="99"/>
      <c r="AT226" s="99"/>
      <c r="AU226" s="99"/>
      <c r="AV226" s="99"/>
      <c r="AY226" s="99"/>
      <c r="AZ226" s="99"/>
      <c r="BA226" s="99"/>
      <c r="BB226" s="99"/>
      <c r="BC226" s="99"/>
      <c r="BD226" s="99"/>
      <c r="BG226" s="77"/>
      <c r="BH226" s="77"/>
      <c r="BI226" s="77"/>
      <c r="BJ226" s="77"/>
      <c r="BK226" s="77"/>
      <c r="BL226" s="77"/>
      <c r="BM226" s="77"/>
      <c r="BN226" s="77"/>
      <c r="BO226" s="77"/>
    </row>
    <row r="227" spans="3:67" s="82" customFormat="1" x14ac:dyDescent="0.25">
      <c r="C227" s="98"/>
      <c r="D227" s="99"/>
      <c r="E227" s="99"/>
      <c r="F227" s="99"/>
      <c r="G227" s="99"/>
      <c r="H227" s="99"/>
      <c r="I227" s="100"/>
      <c r="J227" s="99"/>
      <c r="K227" s="99"/>
      <c r="L227" s="99"/>
      <c r="M227" s="99"/>
      <c r="N227" s="99"/>
      <c r="O227" s="98"/>
      <c r="P227" s="98"/>
      <c r="Q227" s="98"/>
      <c r="R227" s="99"/>
      <c r="S227" s="98"/>
      <c r="T227" s="99"/>
      <c r="U227" s="99"/>
      <c r="V227" s="99"/>
      <c r="W227" s="99"/>
      <c r="X227" s="99"/>
      <c r="Y227" s="98"/>
      <c r="Z227" s="98"/>
      <c r="AA227" s="98"/>
      <c r="AB227" s="98"/>
      <c r="AC227" s="98"/>
      <c r="AF227" s="98"/>
      <c r="AG227" s="99"/>
      <c r="AH227" s="99"/>
      <c r="AI227" s="99"/>
      <c r="AJ227" s="99"/>
      <c r="AM227" s="99"/>
      <c r="AN227" s="99"/>
      <c r="AO227" s="99"/>
      <c r="AP227" s="99"/>
      <c r="AS227" s="99"/>
      <c r="AT227" s="99"/>
      <c r="AU227" s="99"/>
      <c r="AV227" s="99"/>
      <c r="AY227" s="99"/>
      <c r="AZ227" s="99"/>
      <c r="BA227" s="99"/>
      <c r="BB227" s="99"/>
      <c r="BC227" s="99"/>
      <c r="BD227" s="99"/>
      <c r="BG227" s="77"/>
      <c r="BH227" s="77"/>
      <c r="BI227" s="77"/>
      <c r="BJ227" s="77"/>
      <c r="BK227" s="77"/>
      <c r="BL227" s="77"/>
      <c r="BM227" s="77"/>
      <c r="BN227" s="77"/>
      <c r="BO227" s="77"/>
    </row>
    <row r="228" spans="3:67" s="82" customFormat="1" x14ac:dyDescent="0.25">
      <c r="C228" s="98"/>
      <c r="D228" s="99"/>
      <c r="E228" s="99"/>
      <c r="F228" s="99"/>
      <c r="G228" s="99"/>
      <c r="H228" s="99"/>
      <c r="I228" s="100"/>
      <c r="J228" s="99"/>
      <c r="K228" s="99"/>
      <c r="L228" s="99"/>
      <c r="M228" s="99"/>
      <c r="N228" s="99"/>
      <c r="O228" s="98"/>
      <c r="P228" s="98"/>
      <c r="Q228" s="98"/>
      <c r="R228" s="99"/>
      <c r="S228" s="98"/>
      <c r="T228" s="99"/>
      <c r="U228" s="99"/>
      <c r="V228" s="99"/>
      <c r="W228" s="99"/>
      <c r="X228" s="99"/>
      <c r="Y228" s="98"/>
      <c r="Z228" s="98"/>
      <c r="AA228" s="98"/>
      <c r="AB228" s="98"/>
      <c r="AC228" s="98"/>
      <c r="AF228" s="98"/>
      <c r="AG228" s="99"/>
      <c r="AH228" s="99"/>
      <c r="AI228" s="99"/>
      <c r="AJ228" s="99"/>
      <c r="AM228" s="99"/>
      <c r="AN228" s="99"/>
      <c r="AO228" s="99"/>
      <c r="AP228" s="99"/>
      <c r="AS228" s="99"/>
      <c r="AT228" s="99"/>
      <c r="AU228" s="99"/>
      <c r="AV228" s="99"/>
      <c r="AY228" s="99"/>
      <c r="AZ228" s="99"/>
      <c r="BA228" s="99"/>
      <c r="BB228" s="99"/>
      <c r="BC228" s="99"/>
      <c r="BD228" s="99"/>
      <c r="BG228" s="77"/>
      <c r="BH228" s="77"/>
      <c r="BI228" s="77"/>
      <c r="BJ228" s="77"/>
      <c r="BK228" s="77"/>
      <c r="BL228" s="77"/>
      <c r="BM228" s="77"/>
      <c r="BN228" s="77"/>
      <c r="BO228" s="77"/>
    </row>
    <row r="229" spans="3:67" s="82" customFormat="1" x14ac:dyDescent="0.25">
      <c r="C229" s="98"/>
      <c r="D229" s="99"/>
      <c r="E229" s="99"/>
      <c r="F229" s="99"/>
      <c r="G229" s="99"/>
      <c r="H229" s="99"/>
      <c r="I229" s="100"/>
      <c r="J229" s="99"/>
      <c r="K229" s="99"/>
      <c r="L229" s="99"/>
      <c r="M229" s="99"/>
      <c r="N229" s="99"/>
      <c r="O229" s="98"/>
      <c r="P229" s="98"/>
      <c r="Q229" s="98"/>
      <c r="R229" s="99"/>
      <c r="S229" s="98"/>
      <c r="T229" s="99"/>
      <c r="U229" s="99"/>
      <c r="V229" s="99"/>
      <c r="W229" s="99"/>
      <c r="X229" s="99"/>
      <c r="Y229" s="98"/>
      <c r="Z229" s="98"/>
      <c r="AA229" s="98"/>
      <c r="AB229" s="98"/>
      <c r="AC229" s="98"/>
      <c r="AF229" s="98"/>
      <c r="AG229" s="99"/>
      <c r="AH229" s="99"/>
      <c r="AI229" s="99"/>
      <c r="AJ229" s="99"/>
      <c r="AM229" s="99"/>
      <c r="AN229" s="99"/>
      <c r="AO229" s="99"/>
      <c r="AP229" s="99"/>
      <c r="AS229" s="99"/>
      <c r="AT229" s="99"/>
      <c r="AU229" s="99"/>
      <c r="AV229" s="99"/>
      <c r="AY229" s="99"/>
      <c r="AZ229" s="99"/>
      <c r="BA229" s="99"/>
      <c r="BB229" s="99"/>
      <c r="BC229" s="99"/>
      <c r="BD229" s="99"/>
      <c r="BG229" s="77"/>
      <c r="BH229" s="77"/>
      <c r="BI229" s="77"/>
      <c r="BJ229" s="77"/>
      <c r="BK229" s="77"/>
      <c r="BL229" s="77"/>
      <c r="BM229" s="77"/>
      <c r="BN229" s="77"/>
      <c r="BO229" s="77"/>
    </row>
    <row r="230" spans="3:67" s="82" customFormat="1" x14ac:dyDescent="0.25">
      <c r="C230" s="98"/>
      <c r="D230" s="99"/>
      <c r="E230" s="99"/>
      <c r="F230" s="99"/>
      <c r="G230" s="99"/>
      <c r="H230" s="99"/>
      <c r="I230" s="100"/>
      <c r="J230" s="99"/>
      <c r="K230" s="99"/>
      <c r="L230" s="99"/>
      <c r="M230" s="99"/>
      <c r="N230" s="99"/>
      <c r="O230" s="98"/>
      <c r="P230" s="98"/>
      <c r="Q230" s="98"/>
      <c r="R230" s="99"/>
      <c r="S230" s="98"/>
      <c r="T230" s="99"/>
      <c r="U230" s="99"/>
      <c r="V230" s="99"/>
      <c r="W230" s="99"/>
      <c r="X230" s="99"/>
      <c r="Y230" s="98"/>
      <c r="Z230" s="98"/>
      <c r="AA230" s="98"/>
      <c r="AB230" s="98"/>
      <c r="AC230" s="98"/>
      <c r="AF230" s="98"/>
      <c r="AG230" s="99"/>
      <c r="AH230" s="99"/>
      <c r="AI230" s="99"/>
      <c r="AJ230" s="99"/>
      <c r="AM230" s="99"/>
      <c r="AN230" s="99"/>
      <c r="AO230" s="99"/>
      <c r="AP230" s="99"/>
      <c r="AS230" s="99"/>
      <c r="AT230" s="99"/>
      <c r="AU230" s="99"/>
      <c r="AV230" s="99"/>
      <c r="AY230" s="99"/>
      <c r="AZ230" s="99"/>
      <c r="BA230" s="99"/>
      <c r="BB230" s="99"/>
      <c r="BC230" s="99"/>
      <c r="BD230" s="99"/>
      <c r="BG230" s="77"/>
      <c r="BH230" s="77"/>
      <c r="BI230" s="77"/>
      <c r="BJ230" s="77"/>
      <c r="BK230" s="77"/>
      <c r="BL230" s="77"/>
      <c r="BM230" s="77"/>
      <c r="BN230" s="77"/>
      <c r="BO230" s="77"/>
    </row>
    <row r="231" spans="3:67" s="82" customFormat="1" x14ac:dyDescent="0.25">
      <c r="C231" s="98"/>
      <c r="D231" s="99"/>
      <c r="E231" s="99"/>
      <c r="F231" s="99"/>
      <c r="G231" s="99"/>
      <c r="H231" s="99"/>
      <c r="I231" s="100"/>
      <c r="J231" s="99"/>
      <c r="K231" s="99"/>
      <c r="L231" s="99"/>
      <c r="M231" s="99"/>
      <c r="N231" s="99"/>
      <c r="O231" s="98"/>
      <c r="P231" s="98"/>
      <c r="Q231" s="98"/>
      <c r="R231" s="99"/>
      <c r="S231" s="98"/>
      <c r="T231" s="99"/>
      <c r="U231" s="99"/>
      <c r="V231" s="99"/>
      <c r="W231" s="99"/>
      <c r="X231" s="99"/>
      <c r="Y231" s="98"/>
      <c r="Z231" s="98"/>
      <c r="AA231" s="98"/>
      <c r="AB231" s="98"/>
      <c r="AC231" s="98"/>
      <c r="AF231" s="98"/>
      <c r="AG231" s="99"/>
      <c r="AH231" s="99"/>
      <c r="AI231" s="99"/>
      <c r="AJ231" s="99"/>
      <c r="AM231" s="99"/>
      <c r="AN231" s="99"/>
      <c r="AO231" s="99"/>
      <c r="AP231" s="99"/>
      <c r="AS231" s="99"/>
      <c r="AT231" s="99"/>
      <c r="AU231" s="99"/>
      <c r="AV231" s="99"/>
      <c r="AY231" s="99"/>
      <c r="AZ231" s="99"/>
      <c r="BA231" s="99"/>
      <c r="BB231" s="99"/>
      <c r="BC231" s="99"/>
      <c r="BD231" s="99"/>
      <c r="BG231" s="77"/>
      <c r="BH231" s="77"/>
      <c r="BI231" s="77"/>
      <c r="BJ231" s="77"/>
      <c r="BK231" s="77"/>
      <c r="BL231" s="77"/>
      <c r="BM231" s="77"/>
      <c r="BN231" s="77"/>
      <c r="BO231" s="77"/>
    </row>
    <row r="232" spans="3:67" s="82" customFormat="1" x14ac:dyDescent="0.25">
      <c r="C232" s="98"/>
      <c r="D232" s="99"/>
      <c r="E232" s="99"/>
      <c r="F232" s="99"/>
      <c r="G232" s="99"/>
      <c r="H232" s="99"/>
      <c r="I232" s="100"/>
      <c r="J232" s="99"/>
      <c r="K232" s="99"/>
      <c r="L232" s="99"/>
      <c r="M232" s="99"/>
      <c r="N232" s="99"/>
      <c r="O232" s="98"/>
      <c r="P232" s="98"/>
      <c r="Q232" s="98"/>
      <c r="R232" s="99"/>
      <c r="S232" s="98"/>
      <c r="T232" s="99"/>
      <c r="U232" s="99"/>
      <c r="V232" s="99"/>
      <c r="W232" s="99"/>
      <c r="X232" s="99"/>
      <c r="Y232" s="98"/>
      <c r="Z232" s="98"/>
      <c r="AA232" s="98"/>
      <c r="AB232" s="98"/>
      <c r="AC232" s="98"/>
      <c r="AF232" s="98"/>
      <c r="AG232" s="99"/>
      <c r="AH232" s="99"/>
      <c r="AI232" s="99"/>
      <c r="AJ232" s="99"/>
      <c r="AM232" s="99"/>
      <c r="AN232" s="99"/>
      <c r="AO232" s="99"/>
      <c r="AP232" s="99"/>
      <c r="AS232" s="99"/>
      <c r="AT232" s="99"/>
      <c r="AU232" s="99"/>
      <c r="AV232" s="99"/>
      <c r="AY232" s="99"/>
      <c r="AZ232" s="99"/>
      <c r="BA232" s="99"/>
      <c r="BB232" s="99"/>
      <c r="BC232" s="99"/>
      <c r="BD232" s="99"/>
      <c r="BG232" s="77"/>
      <c r="BH232" s="77"/>
      <c r="BI232" s="77"/>
      <c r="BJ232" s="77"/>
      <c r="BK232" s="77"/>
      <c r="BL232" s="77"/>
      <c r="BM232" s="77"/>
      <c r="BN232" s="77"/>
      <c r="BO232" s="77"/>
    </row>
    <row r="233" spans="3:67" s="82" customFormat="1" x14ac:dyDescent="0.25">
      <c r="C233" s="98"/>
      <c r="D233" s="99"/>
      <c r="E233" s="99"/>
      <c r="F233" s="99"/>
      <c r="G233" s="99"/>
      <c r="H233" s="99"/>
      <c r="I233" s="100"/>
      <c r="J233" s="99"/>
      <c r="K233" s="99"/>
      <c r="L233" s="99"/>
      <c r="M233" s="99"/>
      <c r="N233" s="99"/>
      <c r="O233" s="98"/>
      <c r="P233" s="98"/>
      <c r="Q233" s="98"/>
      <c r="R233" s="99"/>
      <c r="S233" s="98"/>
      <c r="T233" s="99"/>
      <c r="U233" s="99"/>
      <c r="V233" s="99"/>
      <c r="W233" s="99"/>
      <c r="X233" s="99"/>
      <c r="Y233" s="98"/>
      <c r="Z233" s="98"/>
      <c r="AA233" s="98"/>
      <c r="AB233" s="98"/>
      <c r="AC233" s="98"/>
      <c r="AF233" s="98"/>
      <c r="AG233" s="99"/>
      <c r="AH233" s="99"/>
      <c r="AI233" s="99"/>
      <c r="AJ233" s="99"/>
      <c r="AM233" s="99"/>
      <c r="AN233" s="99"/>
      <c r="AO233" s="99"/>
      <c r="AP233" s="99"/>
      <c r="AS233" s="99"/>
      <c r="AT233" s="99"/>
      <c r="AU233" s="99"/>
      <c r="AV233" s="99"/>
      <c r="AY233" s="99"/>
      <c r="AZ233" s="99"/>
      <c r="BA233" s="99"/>
      <c r="BB233" s="99"/>
      <c r="BC233" s="99"/>
      <c r="BD233" s="99"/>
      <c r="BG233" s="77"/>
      <c r="BH233" s="77"/>
      <c r="BI233" s="77"/>
      <c r="BJ233" s="77"/>
      <c r="BK233" s="77"/>
      <c r="BL233" s="77"/>
      <c r="BM233" s="77"/>
      <c r="BN233" s="77"/>
      <c r="BO233" s="77"/>
    </row>
    <row r="234" spans="3:67" s="82" customFormat="1" x14ac:dyDescent="0.25">
      <c r="C234" s="98"/>
      <c r="D234" s="99"/>
      <c r="E234" s="99"/>
      <c r="F234" s="99"/>
      <c r="G234" s="99"/>
      <c r="H234" s="99"/>
      <c r="I234" s="100"/>
      <c r="J234" s="99"/>
      <c r="K234" s="99"/>
      <c r="L234" s="99"/>
      <c r="M234" s="99"/>
      <c r="N234" s="99"/>
      <c r="O234" s="98"/>
      <c r="P234" s="98"/>
      <c r="Q234" s="98"/>
      <c r="R234" s="99"/>
      <c r="S234" s="98"/>
      <c r="T234" s="99"/>
      <c r="U234" s="99"/>
      <c r="V234" s="99"/>
      <c r="W234" s="99"/>
      <c r="X234" s="99"/>
      <c r="Y234" s="98"/>
      <c r="Z234" s="98"/>
      <c r="AA234" s="98"/>
      <c r="AB234" s="98"/>
      <c r="AC234" s="98"/>
      <c r="AF234" s="98"/>
      <c r="AG234" s="99"/>
      <c r="AH234" s="99"/>
      <c r="AI234" s="99"/>
      <c r="AJ234" s="99"/>
      <c r="AM234" s="99"/>
      <c r="AN234" s="99"/>
      <c r="AO234" s="99"/>
      <c r="AP234" s="99"/>
      <c r="AS234" s="99"/>
      <c r="AT234" s="99"/>
      <c r="AU234" s="99"/>
      <c r="AV234" s="99"/>
      <c r="AY234" s="99"/>
      <c r="AZ234" s="99"/>
      <c r="BA234" s="99"/>
      <c r="BB234" s="99"/>
      <c r="BC234" s="99"/>
      <c r="BD234" s="99"/>
      <c r="BG234" s="77"/>
      <c r="BH234" s="77"/>
      <c r="BI234" s="77"/>
      <c r="BJ234" s="77"/>
      <c r="BK234" s="77"/>
      <c r="BL234" s="77"/>
      <c r="BM234" s="77"/>
      <c r="BN234" s="77"/>
      <c r="BO234" s="77"/>
    </row>
    <row r="235" spans="3:67" s="82" customFormat="1" x14ac:dyDescent="0.25">
      <c r="C235" s="98"/>
      <c r="D235" s="99"/>
      <c r="E235" s="99"/>
      <c r="F235" s="99"/>
      <c r="G235" s="99"/>
      <c r="H235" s="99"/>
      <c r="I235" s="100"/>
      <c r="J235" s="99"/>
      <c r="K235" s="99"/>
      <c r="L235" s="99"/>
      <c r="M235" s="99"/>
      <c r="N235" s="99"/>
      <c r="O235" s="98"/>
      <c r="P235" s="98"/>
      <c r="Q235" s="98"/>
      <c r="R235" s="99"/>
      <c r="S235" s="98"/>
      <c r="T235" s="99"/>
      <c r="U235" s="99"/>
      <c r="V235" s="99"/>
      <c r="W235" s="99"/>
      <c r="X235" s="99"/>
      <c r="Y235" s="98"/>
      <c r="Z235" s="98"/>
      <c r="AA235" s="98"/>
      <c r="AB235" s="98"/>
      <c r="AC235" s="98"/>
      <c r="AF235" s="98"/>
      <c r="AG235" s="99"/>
      <c r="AH235" s="99"/>
      <c r="AI235" s="99"/>
      <c r="AJ235" s="99"/>
      <c r="AM235" s="99"/>
      <c r="AN235" s="99"/>
      <c r="AO235" s="99"/>
      <c r="AP235" s="99"/>
      <c r="AS235" s="99"/>
      <c r="AT235" s="99"/>
      <c r="AU235" s="99"/>
      <c r="AV235" s="99"/>
      <c r="AY235" s="99"/>
      <c r="AZ235" s="99"/>
      <c r="BA235" s="99"/>
      <c r="BB235" s="99"/>
      <c r="BC235" s="99"/>
      <c r="BD235" s="99"/>
      <c r="BG235" s="77"/>
      <c r="BH235" s="77"/>
      <c r="BI235" s="77"/>
      <c r="BJ235" s="77"/>
      <c r="BK235" s="77"/>
      <c r="BL235" s="77"/>
      <c r="BM235" s="77"/>
      <c r="BN235" s="77"/>
      <c r="BO235" s="77"/>
    </row>
    <row r="236" spans="3:67" s="82" customFormat="1" x14ac:dyDescent="0.25">
      <c r="C236" s="98"/>
      <c r="D236" s="99"/>
      <c r="E236" s="99"/>
      <c r="F236" s="99"/>
      <c r="G236" s="99"/>
      <c r="H236" s="99"/>
      <c r="I236" s="100"/>
      <c r="J236" s="99"/>
      <c r="K236" s="99"/>
      <c r="L236" s="99"/>
      <c r="M236" s="99"/>
      <c r="N236" s="99"/>
      <c r="O236" s="98"/>
      <c r="P236" s="98"/>
      <c r="Q236" s="98"/>
      <c r="R236" s="99"/>
      <c r="S236" s="98"/>
      <c r="T236" s="99"/>
      <c r="U236" s="99"/>
      <c r="V236" s="99"/>
      <c r="W236" s="99"/>
      <c r="X236" s="99"/>
      <c r="Y236" s="98"/>
      <c r="Z236" s="98"/>
      <c r="AA236" s="98"/>
      <c r="AB236" s="98"/>
      <c r="AC236" s="98"/>
      <c r="AF236" s="98"/>
      <c r="AG236" s="99"/>
      <c r="AH236" s="99"/>
      <c r="AI236" s="99"/>
      <c r="AJ236" s="99"/>
      <c r="AM236" s="99"/>
      <c r="AN236" s="99"/>
      <c r="AO236" s="99"/>
      <c r="AP236" s="99"/>
      <c r="AS236" s="99"/>
      <c r="AT236" s="99"/>
      <c r="AU236" s="99"/>
      <c r="AV236" s="99"/>
      <c r="AY236" s="99"/>
      <c r="AZ236" s="99"/>
      <c r="BA236" s="99"/>
      <c r="BB236" s="99"/>
      <c r="BC236" s="99"/>
      <c r="BD236" s="99"/>
      <c r="BG236" s="77"/>
      <c r="BH236" s="77"/>
      <c r="BI236" s="77"/>
      <c r="BJ236" s="77"/>
      <c r="BK236" s="77"/>
      <c r="BL236" s="77"/>
      <c r="BM236" s="77"/>
      <c r="BN236" s="77"/>
      <c r="BO236" s="77"/>
    </row>
    <row r="237" spans="3:67" s="82" customFormat="1" x14ac:dyDescent="0.25">
      <c r="C237" s="98"/>
      <c r="D237" s="99"/>
      <c r="E237" s="99"/>
      <c r="F237" s="99"/>
      <c r="G237" s="99"/>
      <c r="H237" s="99"/>
      <c r="I237" s="100"/>
      <c r="J237" s="99"/>
      <c r="K237" s="99"/>
      <c r="L237" s="99"/>
      <c r="M237" s="99"/>
      <c r="N237" s="99"/>
      <c r="O237" s="98"/>
      <c r="P237" s="98"/>
      <c r="Q237" s="98"/>
      <c r="R237" s="99"/>
      <c r="S237" s="98"/>
      <c r="T237" s="99"/>
      <c r="U237" s="99"/>
      <c r="V237" s="99"/>
      <c r="W237" s="99"/>
      <c r="X237" s="99"/>
      <c r="Y237" s="98"/>
      <c r="Z237" s="98"/>
      <c r="AA237" s="98"/>
      <c r="AB237" s="98"/>
      <c r="AC237" s="98"/>
      <c r="AF237" s="98"/>
      <c r="AG237" s="99"/>
      <c r="AH237" s="99"/>
      <c r="AI237" s="99"/>
      <c r="AJ237" s="99"/>
      <c r="AM237" s="99"/>
      <c r="AN237" s="99"/>
      <c r="AO237" s="99"/>
      <c r="AP237" s="99"/>
      <c r="AS237" s="99"/>
      <c r="AT237" s="99"/>
      <c r="AU237" s="99"/>
      <c r="AV237" s="99"/>
      <c r="AY237" s="99"/>
      <c r="AZ237" s="99"/>
      <c r="BA237" s="99"/>
      <c r="BB237" s="99"/>
      <c r="BC237" s="99"/>
      <c r="BD237" s="99"/>
      <c r="BG237" s="77"/>
      <c r="BH237" s="77"/>
      <c r="BI237" s="77"/>
      <c r="BJ237" s="77"/>
      <c r="BK237" s="77"/>
      <c r="BL237" s="77"/>
      <c r="BM237" s="77"/>
      <c r="BN237" s="77"/>
      <c r="BO237" s="77"/>
    </row>
    <row r="238" spans="3:67" s="82" customFormat="1" x14ac:dyDescent="0.25">
      <c r="C238" s="98"/>
      <c r="D238" s="99"/>
      <c r="E238" s="99"/>
      <c r="F238" s="99"/>
      <c r="G238" s="99"/>
      <c r="H238" s="99"/>
      <c r="I238" s="100"/>
      <c r="J238" s="99"/>
      <c r="K238" s="99"/>
      <c r="L238" s="99"/>
      <c r="M238" s="99"/>
      <c r="N238" s="99"/>
      <c r="O238" s="98"/>
      <c r="P238" s="98"/>
      <c r="Q238" s="98"/>
      <c r="R238" s="99"/>
      <c r="S238" s="98"/>
      <c r="T238" s="99"/>
      <c r="U238" s="99"/>
      <c r="V238" s="99"/>
      <c r="W238" s="99"/>
      <c r="X238" s="99"/>
      <c r="Y238" s="98"/>
      <c r="Z238" s="98"/>
      <c r="AA238" s="98"/>
      <c r="AB238" s="98"/>
      <c r="AC238" s="98"/>
      <c r="AF238" s="98"/>
      <c r="AG238" s="99"/>
      <c r="AH238" s="99"/>
      <c r="AI238" s="99"/>
      <c r="AJ238" s="99"/>
      <c r="AM238" s="99"/>
      <c r="AN238" s="99"/>
      <c r="AO238" s="99"/>
      <c r="AP238" s="99"/>
      <c r="AS238" s="99"/>
      <c r="AT238" s="99"/>
      <c r="AU238" s="99"/>
      <c r="AV238" s="99"/>
      <c r="AY238" s="99"/>
      <c r="AZ238" s="99"/>
      <c r="BA238" s="99"/>
      <c r="BB238" s="99"/>
      <c r="BC238" s="99"/>
      <c r="BD238" s="99"/>
      <c r="BG238" s="77"/>
      <c r="BH238" s="77"/>
      <c r="BI238" s="77"/>
      <c r="BJ238" s="77"/>
      <c r="BK238" s="77"/>
      <c r="BL238" s="77"/>
      <c r="BM238" s="77"/>
      <c r="BN238" s="77"/>
      <c r="BO238" s="77"/>
    </row>
    <row r="239" spans="3:67" s="82" customFormat="1" x14ac:dyDescent="0.25">
      <c r="C239" s="98"/>
      <c r="D239" s="99"/>
      <c r="E239" s="99"/>
      <c r="F239" s="99"/>
      <c r="G239" s="99"/>
      <c r="H239" s="99"/>
      <c r="I239" s="100"/>
      <c r="J239" s="99"/>
      <c r="K239" s="99"/>
      <c r="L239" s="99"/>
      <c r="M239" s="99"/>
      <c r="N239" s="99"/>
      <c r="O239" s="98"/>
      <c r="P239" s="98"/>
      <c r="Q239" s="98"/>
      <c r="R239" s="99"/>
      <c r="S239" s="98"/>
      <c r="T239" s="99"/>
      <c r="U239" s="99"/>
      <c r="V239" s="99"/>
      <c r="W239" s="99"/>
      <c r="X239" s="99"/>
      <c r="Y239" s="98"/>
      <c r="Z239" s="98"/>
      <c r="AA239" s="98"/>
      <c r="AB239" s="98"/>
      <c r="AC239" s="98"/>
      <c r="AF239" s="98"/>
      <c r="AG239" s="99"/>
      <c r="AH239" s="99"/>
      <c r="AI239" s="99"/>
      <c r="AJ239" s="99"/>
      <c r="AM239" s="99"/>
      <c r="AN239" s="99"/>
      <c r="AO239" s="99"/>
      <c r="AP239" s="99"/>
      <c r="AS239" s="99"/>
      <c r="AT239" s="99"/>
      <c r="AU239" s="99"/>
      <c r="AV239" s="99"/>
      <c r="AY239" s="99"/>
      <c r="AZ239" s="99"/>
      <c r="BA239" s="99"/>
      <c r="BB239" s="99"/>
      <c r="BC239" s="99"/>
      <c r="BD239" s="99"/>
      <c r="BG239" s="77"/>
      <c r="BH239" s="77"/>
      <c r="BI239" s="77"/>
      <c r="BJ239" s="77"/>
      <c r="BK239" s="77"/>
      <c r="BL239" s="77"/>
      <c r="BM239" s="77"/>
      <c r="BN239" s="77"/>
      <c r="BO239" s="77"/>
    </row>
    <row r="240" spans="3:67" s="82" customFormat="1" x14ac:dyDescent="0.25">
      <c r="C240" s="98"/>
      <c r="D240" s="99"/>
      <c r="E240" s="99"/>
      <c r="F240" s="99"/>
      <c r="G240" s="99"/>
      <c r="H240" s="99"/>
      <c r="I240" s="100"/>
      <c r="J240" s="99"/>
      <c r="K240" s="99"/>
      <c r="L240" s="99"/>
      <c r="M240" s="99"/>
      <c r="N240" s="99"/>
      <c r="O240" s="98"/>
      <c r="P240" s="98"/>
      <c r="Q240" s="98"/>
      <c r="R240" s="99"/>
      <c r="S240" s="98"/>
      <c r="T240" s="99"/>
      <c r="U240" s="99"/>
      <c r="V240" s="99"/>
      <c r="W240" s="99"/>
      <c r="X240" s="99"/>
      <c r="Y240" s="98"/>
      <c r="Z240" s="98"/>
      <c r="AA240" s="98"/>
      <c r="AB240" s="98"/>
      <c r="AC240" s="98"/>
      <c r="AF240" s="98"/>
      <c r="AG240" s="99"/>
      <c r="AH240" s="99"/>
      <c r="AI240" s="99"/>
      <c r="AJ240" s="99"/>
      <c r="AM240" s="99"/>
      <c r="AN240" s="99"/>
      <c r="AO240" s="99"/>
      <c r="AP240" s="99"/>
      <c r="AS240" s="99"/>
      <c r="AT240" s="99"/>
      <c r="AU240" s="99"/>
      <c r="AV240" s="99"/>
      <c r="AY240" s="99"/>
      <c r="AZ240" s="99"/>
      <c r="BA240" s="99"/>
      <c r="BB240" s="99"/>
      <c r="BC240" s="99"/>
      <c r="BD240" s="99"/>
      <c r="BG240" s="77"/>
      <c r="BH240" s="77"/>
      <c r="BI240" s="77"/>
      <c r="BJ240" s="77"/>
      <c r="BK240" s="77"/>
      <c r="BL240" s="77"/>
      <c r="BM240" s="77"/>
      <c r="BN240" s="77"/>
      <c r="BO240" s="77"/>
    </row>
    <row r="241" spans="3:67" s="82" customFormat="1" x14ac:dyDescent="0.25">
      <c r="C241" s="98"/>
      <c r="D241" s="99"/>
      <c r="E241" s="99"/>
      <c r="F241" s="99"/>
      <c r="G241" s="99"/>
      <c r="H241" s="99"/>
      <c r="I241" s="100"/>
      <c r="J241" s="99"/>
      <c r="K241" s="99"/>
      <c r="L241" s="99"/>
      <c r="M241" s="99"/>
      <c r="N241" s="99"/>
      <c r="O241" s="98"/>
      <c r="P241" s="98"/>
      <c r="Q241" s="98"/>
      <c r="R241" s="99"/>
      <c r="S241" s="98"/>
      <c r="T241" s="99"/>
      <c r="U241" s="99"/>
      <c r="V241" s="99"/>
      <c r="W241" s="99"/>
      <c r="X241" s="99"/>
      <c r="Y241" s="98"/>
      <c r="Z241" s="98"/>
      <c r="AA241" s="98"/>
      <c r="AB241" s="98"/>
      <c r="AC241" s="98"/>
      <c r="AF241" s="98"/>
      <c r="AG241" s="99"/>
      <c r="AH241" s="99"/>
      <c r="AI241" s="99"/>
      <c r="AJ241" s="99"/>
      <c r="AM241" s="99"/>
      <c r="AN241" s="99"/>
      <c r="AO241" s="99"/>
      <c r="AP241" s="99"/>
      <c r="AS241" s="99"/>
      <c r="AT241" s="99"/>
      <c r="AU241" s="99"/>
      <c r="AV241" s="99"/>
      <c r="AY241" s="99"/>
      <c r="AZ241" s="99"/>
      <c r="BA241" s="99"/>
      <c r="BB241" s="99"/>
      <c r="BC241" s="99"/>
      <c r="BD241" s="99"/>
      <c r="BG241" s="77"/>
      <c r="BH241" s="77"/>
      <c r="BI241" s="77"/>
      <c r="BJ241" s="77"/>
      <c r="BK241" s="77"/>
      <c r="BL241" s="77"/>
      <c r="BM241" s="77"/>
      <c r="BN241" s="77"/>
      <c r="BO241" s="77"/>
    </row>
    <row r="242" spans="3:67" s="82" customFormat="1" x14ac:dyDescent="0.25">
      <c r="C242" s="98"/>
      <c r="D242" s="99"/>
      <c r="E242" s="99"/>
      <c r="F242" s="99"/>
      <c r="G242" s="99"/>
      <c r="H242" s="99"/>
      <c r="I242" s="100"/>
      <c r="J242" s="99"/>
      <c r="K242" s="99"/>
      <c r="L242" s="99"/>
      <c r="M242" s="99"/>
      <c r="N242" s="99"/>
      <c r="O242" s="98"/>
      <c r="P242" s="98"/>
      <c r="Q242" s="98"/>
      <c r="R242" s="99"/>
      <c r="S242" s="98"/>
      <c r="T242" s="99"/>
      <c r="U242" s="99"/>
      <c r="V242" s="99"/>
      <c r="W242" s="99"/>
      <c r="X242" s="99"/>
      <c r="Y242" s="98"/>
      <c r="Z242" s="98"/>
      <c r="AA242" s="98"/>
      <c r="AB242" s="98"/>
      <c r="AC242" s="98"/>
      <c r="AF242" s="98"/>
      <c r="AG242" s="99"/>
      <c r="AH242" s="99"/>
      <c r="AI242" s="99"/>
      <c r="AJ242" s="99"/>
      <c r="AM242" s="99"/>
      <c r="AN242" s="99"/>
      <c r="AO242" s="99"/>
      <c r="AP242" s="99"/>
      <c r="AS242" s="99"/>
      <c r="AT242" s="99"/>
      <c r="AU242" s="99"/>
      <c r="AV242" s="99"/>
      <c r="AY242" s="99"/>
      <c r="AZ242" s="99"/>
      <c r="BA242" s="99"/>
      <c r="BB242" s="99"/>
      <c r="BC242" s="99"/>
      <c r="BD242" s="99"/>
      <c r="BG242" s="77"/>
      <c r="BH242" s="77"/>
      <c r="BI242" s="77"/>
      <c r="BJ242" s="77"/>
      <c r="BK242" s="77"/>
      <c r="BL242" s="77"/>
      <c r="BM242" s="77"/>
      <c r="BN242" s="77"/>
      <c r="BO242" s="77"/>
    </row>
    <row r="243" spans="3:67" s="82" customFormat="1" x14ac:dyDescent="0.25">
      <c r="C243" s="98"/>
      <c r="D243" s="99"/>
      <c r="E243" s="99"/>
      <c r="F243" s="99"/>
      <c r="G243" s="99"/>
      <c r="H243" s="99"/>
      <c r="I243" s="100"/>
      <c r="J243" s="99"/>
      <c r="K243" s="99"/>
      <c r="L243" s="99"/>
      <c r="M243" s="99"/>
      <c r="N243" s="99"/>
      <c r="O243" s="98"/>
      <c r="P243" s="98"/>
      <c r="Q243" s="98"/>
      <c r="R243" s="99"/>
      <c r="S243" s="98"/>
      <c r="T243" s="99"/>
      <c r="U243" s="99"/>
      <c r="V243" s="99"/>
      <c r="W243" s="99"/>
      <c r="X243" s="99"/>
      <c r="Y243" s="98"/>
      <c r="Z243" s="98"/>
      <c r="AA243" s="98"/>
      <c r="AB243" s="98"/>
      <c r="AC243" s="98"/>
      <c r="AF243" s="98"/>
      <c r="AG243" s="99"/>
      <c r="AH243" s="99"/>
      <c r="AI243" s="99"/>
      <c r="AJ243" s="99"/>
      <c r="AM243" s="99"/>
      <c r="AN243" s="99"/>
      <c r="AO243" s="99"/>
      <c r="AP243" s="99"/>
      <c r="AS243" s="99"/>
      <c r="AT243" s="99"/>
      <c r="AU243" s="99"/>
      <c r="AV243" s="99"/>
      <c r="AY243" s="99"/>
      <c r="AZ243" s="99"/>
      <c r="BA243" s="99"/>
      <c r="BB243" s="99"/>
      <c r="BC243" s="99"/>
      <c r="BD243" s="99"/>
      <c r="BG243" s="77"/>
      <c r="BH243" s="77"/>
      <c r="BI243" s="77"/>
      <c r="BJ243" s="77"/>
      <c r="BK243" s="77"/>
      <c r="BL243" s="77"/>
      <c r="BM243" s="77"/>
      <c r="BN243" s="77"/>
      <c r="BO243" s="77"/>
    </row>
    <row r="244" spans="3:67" s="82" customFormat="1" x14ac:dyDescent="0.25">
      <c r="C244" s="98"/>
      <c r="D244" s="99"/>
      <c r="E244" s="99"/>
      <c r="F244" s="99"/>
      <c r="G244" s="99"/>
      <c r="H244" s="99"/>
      <c r="I244" s="100"/>
      <c r="J244" s="99"/>
      <c r="K244" s="99"/>
      <c r="L244" s="99"/>
      <c r="M244" s="99"/>
      <c r="N244" s="99"/>
      <c r="O244" s="98"/>
      <c r="P244" s="98"/>
      <c r="Q244" s="98"/>
      <c r="R244" s="99"/>
      <c r="S244" s="98"/>
      <c r="T244" s="99"/>
      <c r="U244" s="99"/>
      <c r="V244" s="99"/>
      <c r="W244" s="99"/>
      <c r="X244" s="99"/>
      <c r="Y244" s="98"/>
      <c r="Z244" s="98"/>
      <c r="AA244" s="98"/>
      <c r="AB244" s="98"/>
      <c r="AC244" s="98"/>
      <c r="AF244" s="98"/>
      <c r="AG244" s="99"/>
      <c r="AH244" s="99"/>
      <c r="AI244" s="99"/>
      <c r="AJ244" s="99"/>
      <c r="AM244" s="99"/>
      <c r="AN244" s="99"/>
      <c r="AO244" s="99"/>
      <c r="AP244" s="99"/>
      <c r="AS244" s="99"/>
      <c r="AT244" s="99"/>
      <c r="AU244" s="99"/>
      <c r="AV244" s="99"/>
      <c r="AY244" s="99"/>
      <c r="AZ244" s="99"/>
      <c r="BA244" s="99"/>
      <c r="BB244" s="99"/>
      <c r="BC244" s="99"/>
      <c r="BD244" s="99"/>
      <c r="BG244" s="77"/>
      <c r="BH244" s="77"/>
      <c r="BI244" s="77"/>
      <c r="BJ244" s="77"/>
      <c r="BK244" s="77"/>
      <c r="BL244" s="77"/>
      <c r="BM244" s="77"/>
      <c r="BN244" s="77"/>
      <c r="BO244" s="77"/>
    </row>
    <row r="245" spans="3:67" s="82" customFormat="1" x14ac:dyDescent="0.25">
      <c r="C245" s="98"/>
      <c r="D245" s="99"/>
      <c r="E245" s="99"/>
      <c r="F245" s="99"/>
      <c r="G245" s="99"/>
      <c r="H245" s="99"/>
      <c r="I245" s="100"/>
      <c r="J245" s="99"/>
      <c r="K245" s="99"/>
      <c r="L245" s="99"/>
      <c r="M245" s="99"/>
      <c r="N245" s="99"/>
      <c r="O245" s="98"/>
      <c r="P245" s="98"/>
      <c r="Q245" s="98"/>
      <c r="R245" s="99"/>
      <c r="S245" s="98"/>
      <c r="T245" s="99"/>
      <c r="U245" s="99"/>
      <c r="V245" s="99"/>
      <c r="W245" s="99"/>
      <c r="X245" s="99"/>
      <c r="Y245" s="98"/>
      <c r="Z245" s="98"/>
      <c r="AA245" s="98"/>
      <c r="AB245" s="98"/>
      <c r="AC245" s="98"/>
      <c r="AF245" s="98"/>
      <c r="AG245" s="99"/>
      <c r="AH245" s="99"/>
      <c r="AI245" s="99"/>
      <c r="AJ245" s="99"/>
      <c r="AM245" s="99"/>
      <c r="AN245" s="99"/>
      <c r="AO245" s="99"/>
      <c r="AP245" s="99"/>
      <c r="AS245" s="99"/>
      <c r="AT245" s="99"/>
      <c r="AU245" s="99"/>
      <c r="AV245" s="99"/>
      <c r="AY245" s="99"/>
      <c r="AZ245" s="99"/>
      <c r="BA245" s="99"/>
      <c r="BB245" s="99"/>
      <c r="BC245" s="99"/>
      <c r="BD245" s="99"/>
      <c r="BG245" s="77"/>
      <c r="BH245" s="77"/>
      <c r="BI245" s="77"/>
      <c r="BJ245" s="77"/>
      <c r="BK245" s="77"/>
      <c r="BL245" s="77"/>
      <c r="BM245" s="77"/>
      <c r="BN245" s="77"/>
      <c r="BO245" s="77"/>
    </row>
    <row r="246" spans="3:67" s="82" customFormat="1" x14ac:dyDescent="0.25">
      <c r="C246" s="98"/>
      <c r="D246" s="99"/>
      <c r="E246" s="99"/>
      <c r="F246" s="99"/>
      <c r="G246" s="99"/>
      <c r="H246" s="99"/>
      <c r="I246" s="100"/>
      <c r="J246" s="99"/>
      <c r="K246" s="99"/>
      <c r="L246" s="99"/>
      <c r="M246" s="99"/>
      <c r="N246" s="99"/>
      <c r="O246" s="98"/>
      <c r="P246" s="98"/>
      <c r="Q246" s="98"/>
      <c r="R246" s="99"/>
      <c r="S246" s="98"/>
      <c r="T246" s="99"/>
      <c r="U246" s="99"/>
      <c r="V246" s="99"/>
      <c r="W246" s="99"/>
      <c r="X246" s="99"/>
      <c r="Y246" s="98"/>
      <c r="Z246" s="98"/>
      <c r="AA246" s="98"/>
      <c r="AB246" s="98"/>
      <c r="AC246" s="98"/>
      <c r="AF246" s="98"/>
      <c r="AG246" s="99"/>
      <c r="AH246" s="99"/>
      <c r="AI246" s="99"/>
      <c r="AJ246" s="99"/>
      <c r="AM246" s="99"/>
      <c r="AN246" s="99"/>
      <c r="AO246" s="99"/>
      <c r="AP246" s="99"/>
      <c r="AS246" s="99"/>
      <c r="AT246" s="99"/>
      <c r="AU246" s="99"/>
      <c r="AV246" s="99"/>
      <c r="AY246" s="99"/>
      <c r="AZ246" s="99"/>
      <c r="BA246" s="99"/>
      <c r="BB246" s="99"/>
      <c r="BC246" s="99"/>
      <c r="BD246" s="99"/>
      <c r="BG246" s="77"/>
      <c r="BH246" s="77"/>
      <c r="BI246" s="77"/>
      <c r="BJ246" s="77"/>
      <c r="BK246" s="77"/>
      <c r="BL246" s="77"/>
      <c r="BM246" s="77"/>
      <c r="BN246" s="77"/>
      <c r="BO246" s="77"/>
    </row>
    <row r="247" spans="3:67" s="82" customFormat="1" x14ac:dyDescent="0.25">
      <c r="C247" s="98"/>
      <c r="D247" s="99"/>
      <c r="E247" s="99"/>
      <c r="F247" s="99"/>
      <c r="G247" s="99"/>
      <c r="H247" s="99"/>
      <c r="I247" s="100"/>
      <c r="J247" s="99"/>
      <c r="K247" s="99"/>
      <c r="L247" s="99"/>
      <c r="M247" s="99"/>
      <c r="N247" s="99"/>
      <c r="O247" s="98"/>
      <c r="P247" s="98"/>
      <c r="Q247" s="98"/>
      <c r="R247" s="99"/>
      <c r="S247" s="98"/>
      <c r="T247" s="99"/>
      <c r="U247" s="99"/>
      <c r="V247" s="99"/>
      <c r="W247" s="99"/>
      <c r="X247" s="99"/>
      <c r="Y247" s="98"/>
      <c r="Z247" s="98"/>
      <c r="AA247" s="98"/>
      <c r="AB247" s="98"/>
      <c r="AC247" s="98"/>
      <c r="AF247" s="98"/>
      <c r="AG247" s="99"/>
      <c r="AH247" s="99"/>
      <c r="AI247" s="99"/>
      <c r="AJ247" s="99"/>
      <c r="AM247" s="99"/>
      <c r="AN247" s="99"/>
      <c r="AO247" s="99"/>
      <c r="AP247" s="99"/>
      <c r="AS247" s="99"/>
      <c r="AT247" s="99"/>
      <c r="AU247" s="99"/>
      <c r="AV247" s="99"/>
      <c r="AY247" s="99"/>
      <c r="AZ247" s="99"/>
      <c r="BA247" s="99"/>
      <c r="BB247" s="99"/>
      <c r="BC247" s="99"/>
      <c r="BD247" s="99"/>
      <c r="BG247" s="77"/>
      <c r="BH247" s="77"/>
      <c r="BI247" s="77"/>
      <c r="BJ247" s="77"/>
      <c r="BK247" s="77"/>
      <c r="BL247" s="77"/>
      <c r="BM247" s="77"/>
      <c r="BN247" s="77"/>
      <c r="BO247" s="77"/>
    </row>
    <row r="248" spans="3:67" s="82" customFormat="1" x14ac:dyDescent="0.25">
      <c r="C248" s="98"/>
      <c r="D248" s="99"/>
      <c r="E248" s="99"/>
      <c r="F248" s="99"/>
      <c r="G248" s="99"/>
      <c r="H248" s="99"/>
      <c r="I248" s="100"/>
      <c r="J248" s="99"/>
      <c r="K248" s="99"/>
      <c r="L248" s="99"/>
      <c r="M248" s="99"/>
      <c r="N248" s="99"/>
      <c r="O248" s="98"/>
      <c r="P248" s="98"/>
      <c r="Q248" s="98"/>
      <c r="R248" s="99"/>
      <c r="S248" s="98"/>
      <c r="T248" s="99"/>
      <c r="U248" s="99"/>
      <c r="V248" s="99"/>
      <c r="W248" s="99"/>
      <c r="X248" s="99"/>
      <c r="Y248" s="98"/>
      <c r="Z248" s="98"/>
      <c r="AA248" s="98"/>
      <c r="AB248" s="98"/>
      <c r="AC248" s="98"/>
      <c r="AF248" s="98"/>
      <c r="AG248" s="99"/>
      <c r="AH248" s="99"/>
      <c r="AI248" s="99"/>
      <c r="AJ248" s="99"/>
      <c r="AM248" s="99"/>
      <c r="AN248" s="99"/>
      <c r="AO248" s="99"/>
      <c r="AP248" s="99"/>
      <c r="AS248" s="99"/>
      <c r="AT248" s="99"/>
      <c r="AU248" s="99"/>
      <c r="AV248" s="99"/>
      <c r="AY248" s="99"/>
      <c r="AZ248" s="99"/>
      <c r="BA248" s="99"/>
      <c r="BB248" s="99"/>
      <c r="BC248" s="99"/>
      <c r="BD248" s="99"/>
      <c r="BG248" s="77"/>
      <c r="BH248" s="77"/>
      <c r="BI248" s="77"/>
      <c r="BJ248" s="77"/>
      <c r="BK248" s="77"/>
      <c r="BL248" s="77"/>
      <c r="BM248" s="77"/>
      <c r="BN248" s="77"/>
      <c r="BO248" s="77"/>
    </row>
    <row r="249" spans="3:67" s="82" customFormat="1" x14ac:dyDescent="0.25">
      <c r="C249" s="98"/>
      <c r="D249" s="99"/>
      <c r="E249" s="99"/>
      <c r="F249" s="99"/>
      <c r="G249" s="99"/>
      <c r="H249" s="99"/>
      <c r="I249" s="100"/>
      <c r="J249" s="99"/>
      <c r="K249" s="99"/>
      <c r="L249" s="99"/>
      <c r="M249" s="99"/>
      <c r="N249" s="99"/>
      <c r="O249" s="98"/>
      <c r="P249" s="98"/>
      <c r="Q249" s="98"/>
      <c r="R249" s="99"/>
      <c r="S249" s="98"/>
      <c r="T249" s="99"/>
      <c r="U249" s="99"/>
      <c r="V249" s="99"/>
      <c r="W249" s="99"/>
      <c r="X249" s="99"/>
      <c r="Y249" s="98"/>
      <c r="Z249" s="98"/>
      <c r="AA249" s="98"/>
      <c r="AB249" s="98"/>
      <c r="AC249" s="98"/>
      <c r="AF249" s="98"/>
      <c r="AG249" s="99"/>
      <c r="AH249" s="99"/>
      <c r="AI249" s="99"/>
      <c r="AJ249" s="99"/>
      <c r="AM249" s="99"/>
      <c r="AN249" s="99"/>
      <c r="AO249" s="99"/>
      <c r="AP249" s="99"/>
      <c r="AS249" s="99"/>
      <c r="AT249" s="99"/>
      <c r="AU249" s="99"/>
      <c r="AV249" s="99"/>
      <c r="AY249" s="99"/>
      <c r="AZ249" s="99"/>
      <c r="BA249" s="99"/>
      <c r="BB249" s="99"/>
      <c r="BC249" s="99"/>
      <c r="BD249" s="99"/>
      <c r="BG249" s="77"/>
      <c r="BH249" s="77"/>
      <c r="BI249" s="77"/>
      <c r="BJ249" s="77"/>
      <c r="BK249" s="77"/>
      <c r="BL249" s="77"/>
      <c r="BM249" s="77"/>
      <c r="BN249" s="77"/>
      <c r="BO249" s="77"/>
    </row>
    <row r="250" spans="3:67" s="82" customFormat="1" x14ac:dyDescent="0.25">
      <c r="C250" s="98"/>
      <c r="D250" s="99"/>
      <c r="E250" s="99"/>
      <c r="F250" s="99"/>
      <c r="G250" s="99"/>
      <c r="H250" s="99"/>
      <c r="I250" s="100"/>
      <c r="J250" s="99"/>
      <c r="K250" s="99"/>
      <c r="L250" s="99"/>
      <c r="M250" s="99"/>
      <c r="N250" s="99"/>
      <c r="O250" s="98"/>
      <c r="P250" s="98"/>
      <c r="Q250" s="98"/>
      <c r="R250" s="99"/>
      <c r="S250" s="98"/>
      <c r="T250" s="99"/>
      <c r="U250" s="99"/>
      <c r="V250" s="99"/>
      <c r="W250" s="99"/>
      <c r="X250" s="99"/>
      <c r="Y250" s="98"/>
      <c r="Z250" s="98"/>
      <c r="AA250" s="98"/>
      <c r="AB250" s="98"/>
      <c r="AC250" s="98"/>
      <c r="AF250" s="98"/>
      <c r="AG250" s="99"/>
      <c r="AH250" s="99"/>
      <c r="AI250" s="99"/>
      <c r="AJ250" s="99"/>
      <c r="AM250" s="99"/>
      <c r="AN250" s="99"/>
      <c r="AO250" s="99"/>
      <c r="AP250" s="99"/>
      <c r="AS250" s="99"/>
      <c r="AT250" s="99"/>
      <c r="AU250" s="99"/>
      <c r="AV250" s="99"/>
      <c r="AY250" s="99"/>
      <c r="AZ250" s="99"/>
      <c r="BA250" s="99"/>
      <c r="BB250" s="99"/>
      <c r="BC250" s="99"/>
      <c r="BD250" s="99"/>
      <c r="BG250" s="77"/>
      <c r="BH250" s="77"/>
      <c r="BI250" s="77"/>
      <c r="BJ250" s="77"/>
      <c r="BK250" s="77"/>
      <c r="BL250" s="77"/>
      <c r="BM250" s="77"/>
      <c r="BN250" s="77"/>
      <c r="BO250" s="77"/>
    </row>
    <row r="251" spans="3:67" s="82" customFormat="1" x14ac:dyDescent="0.25">
      <c r="C251" s="98"/>
      <c r="D251" s="99"/>
      <c r="E251" s="99"/>
      <c r="F251" s="99"/>
      <c r="G251" s="99"/>
      <c r="H251" s="99"/>
      <c r="I251" s="100"/>
      <c r="J251" s="99"/>
      <c r="K251" s="99"/>
      <c r="L251" s="99"/>
      <c r="M251" s="99"/>
      <c r="N251" s="99"/>
      <c r="O251" s="98"/>
      <c r="P251" s="98"/>
      <c r="Q251" s="98"/>
      <c r="R251" s="99"/>
      <c r="S251" s="98"/>
      <c r="T251" s="99"/>
      <c r="U251" s="99"/>
      <c r="V251" s="99"/>
      <c r="W251" s="99"/>
      <c r="X251" s="99"/>
      <c r="Y251" s="98"/>
      <c r="Z251" s="98"/>
      <c r="AA251" s="98"/>
      <c r="AB251" s="98"/>
      <c r="AC251" s="98"/>
      <c r="AF251" s="98"/>
      <c r="AG251" s="99"/>
      <c r="AH251" s="99"/>
      <c r="AI251" s="99"/>
      <c r="AJ251" s="99"/>
      <c r="AM251" s="99"/>
      <c r="AN251" s="99"/>
      <c r="AO251" s="99"/>
      <c r="AP251" s="99"/>
      <c r="AS251" s="99"/>
      <c r="AT251" s="99"/>
      <c r="AU251" s="99"/>
      <c r="AV251" s="99"/>
      <c r="AY251" s="99"/>
      <c r="AZ251" s="99"/>
      <c r="BA251" s="99"/>
      <c r="BB251" s="99"/>
      <c r="BC251" s="99"/>
      <c r="BD251" s="99"/>
      <c r="BG251" s="77"/>
      <c r="BH251" s="77"/>
      <c r="BI251" s="77"/>
      <c r="BJ251" s="77"/>
      <c r="BK251" s="77"/>
      <c r="BL251" s="77"/>
      <c r="BM251" s="77"/>
      <c r="BN251" s="77"/>
      <c r="BO251" s="77"/>
    </row>
    <row r="252" spans="3:67" s="82" customFormat="1" x14ac:dyDescent="0.25">
      <c r="C252" s="98"/>
      <c r="D252" s="99"/>
      <c r="E252" s="99"/>
      <c r="F252" s="99"/>
      <c r="G252" s="99"/>
      <c r="H252" s="99"/>
      <c r="I252" s="100"/>
      <c r="J252" s="99"/>
      <c r="K252" s="99"/>
      <c r="L252" s="99"/>
      <c r="M252" s="99"/>
      <c r="N252" s="99"/>
      <c r="O252" s="98"/>
      <c r="P252" s="98"/>
      <c r="Q252" s="98"/>
      <c r="R252" s="99"/>
      <c r="S252" s="98"/>
      <c r="T252" s="99"/>
      <c r="U252" s="99"/>
      <c r="V252" s="99"/>
      <c r="W252" s="99"/>
      <c r="X252" s="99"/>
      <c r="Y252" s="98"/>
      <c r="Z252" s="98"/>
      <c r="AA252" s="98"/>
      <c r="AB252" s="98"/>
      <c r="AC252" s="98"/>
      <c r="AF252" s="98"/>
      <c r="AG252" s="99"/>
      <c r="AH252" s="99"/>
      <c r="AI252" s="99"/>
      <c r="AJ252" s="99"/>
      <c r="AM252" s="99"/>
      <c r="AN252" s="99"/>
      <c r="AO252" s="99"/>
      <c r="AP252" s="99"/>
      <c r="AS252" s="99"/>
      <c r="AT252" s="99"/>
      <c r="AU252" s="99"/>
      <c r="AV252" s="99"/>
      <c r="AY252" s="99"/>
      <c r="AZ252" s="99"/>
      <c r="BA252" s="99"/>
      <c r="BB252" s="99"/>
      <c r="BC252" s="99"/>
      <c r="BD252" s="99"/>
      <c r="BG252" s="77"/>
      <c r="BH252" s="77"/>
      <c r="BI252" s="77"/>
      <c r="BJ252" s="77"/>
      <c r="BK252" s="77"/>
      <c r="BL252" s="77"/>
      <c r="BM252" s="77"/>
      <c r="BN252" s="77"/>
      <c r="BO252" s="77"/>
    </row>
    <row r="253" spans="3:67" s="82" customFormat="1" x14ac:dyDescent="0.25">
      <c r="C253" s="98"/>
      <c r="D253" s="99"/>
      <c r="E253" s="99"/>
      <c r="F253" s="99"/>
      <c r="G253" s="99"/>
      <c r="H253" s="99"/>
      <c r="I253" s="100"/>
      <c r="J253" s="99"/>
      <c r="K253" s="99"/>
      <c r="L253" s="99"/>
      <c r="M253" s="99"/>
      <c r="N253" s="99"/>
      <c r="O253" s="98"/>
      <c r="P253" s="98"/>
      <c r="Q253" s="98"/>
      <c r="R253" s="99"/>
      <c r="S253" s="98"/>
      <c r="T253" s="99"/>
      <c r="U253" s="99"/>
      <c r="V253" s="99"/>
      <c r="W253" s="99"/>
      <c r="X253" s="99"/>
      <c r="Y253" s="98"/>
      <c r="Z253" s="98"/>
      <c r="AA253" s="98"/>
      <c r="AB253" s="98"/>
      <c r="AC253" s="98"/>
      <c r="AF253" s="98"/>
      <c r="AG253" s="99"/>
      <c r="AH253" s="99"/>
      <c r="AI253" s="99"/>
      <c r="AJ253" s="99"/>
      <c r="AM253" s="99"/>
      <c r="AN253" s="99"/>
      <c r="AO253" s="99"/>
      <c r="AP253" s="99"/>
      <c r="AS253" s="99"/>
      <c r="AT253" s="99"/>
      <c r="AU253" s="99"/>
      <c r="AV253" s="99"/>
      <c r="AY253" s="99"/>
      <c r="AZ253" s="99"/>
      <c r="BA253" s="99"/>
      <c r="BB253" s="99"/>
      <c r="BC253" s="99"/>
      <c r="BD253" s="99"/>
      <c r="BG253" s="77"/>
      <c r="BH253" s="77"/>
      <c r="BI253" s="77"/>
      <c r="BJ253" s="77"/>
      <c r="BK253" s="77"/>
      <c r="BL253" s="77"/>
      <c r="BM253" s="77"/>
      <c r="BN253" s="77"/>
      <c r="BO253" s="77"/>
    </row>
    <row r="254" spans="3:67" s="82" customFormat="1" x14ac:dyDescent="0.25">
      <c r="C254" s="98"/>
      <c r="D254" s="99"/>
      <c r="E254" s="99"/>
      <c r="F254" s="99"/>
      <c r="G254" s="99"/>
      <c r="H254" s="99"/>
      <c r="I254" s="100"/>
      <c r="J254" s="99"/>
      <c r="K254" s="99"/>
      <c r="L254" s="99"/>
      <c r="M254" s="99"/>
      <c r="N254" s="99"/>
      <c r="O254" s="98"/>
      <c r="P254" s="98"/>
      <c r="Q254" s="98"/>
      <c r="R254" s="99"/>
      <c r="S254" s="98"/>
      <c r="T254" s="99"/>
      <c r="U254" s="99"/>
      <c r="V254" s="99"/>
      <c r="W254" s="99"/>
      <c r="X254" s="99"/>
      <c r="Y254" s="98"/>
      <c r="Z254" s="98"/>
      <c r="AA254" s="98"/>
      <c r="AB254" s="98"/>
      <c r="AC254" s="98"/>
      <c r="AF254" s="98"/>
      <c r="AG254" s="99"/>
      <c r="AH254" s="99"/>
      <c r="AI254" s="99"/>
      <c r="AJ254" s="99"/>
      <c r="AM254" s="99"/>
      <c r="AN254" s="99"/>
      <c r="AO254" s="99"/>
      <c r="AP254" s="99"/>
      <c r="AS254" s="99"/>
      <c r="AT254" s="99"/>
      <c r="AU254" s="99"/>
      <c r="AV254" s="99"/>
      <c r="AY254" s="99"/>
      <c r="AZ254" s="99"/>
      <c r="BA254" s="99"/>
      <c r="BB254" s="99"/>
      <c r="BC254" s="99"/>
      <c r="BD254" s="99"/>
      <c r="BG254" s="77"/>
      <c r="BH254" s="77"/>
      <c r="BI254" s="77"/>
      <c r="BJ254" s="77"/>
      <c r="BK254" s="77"/>
      <c r="BL254" s="77"/>
      <c r="BM254" s="77"/>
      <c r="BN254" s="77"/>
      <c r="BO254" s="77"/>
    </row>
    <row r="255" spans="3:67" s="82" customFormat="1" x14ac:dyDescent="0.25">
      <c r="C255" s="98"/>
      <c r="D255" s="99"/>
      <c r="E255" s="99"/>
      <c r="F255" s="99"/>
      <c r="G255" s="99"/>
      <c r="H255" s="99"/>
      <c r="I255" s="100"/>
      <c r="J255" s="99"/>
      <c r="K255" s="99"/>
      <c r="L255" s="99"/>
      <c r="M255" s="99"/>
      <c r="N255" s="99"/>
      <c r="O255" s="98"/>
      <c r="P255" s="98"/>
      <c r="Q255" s="98"/>
      <c r="R255" s="99"/>
      <c r="S255" s="98"/>
      <c r="T255" s="99"/>
      <c r="U255" s="99"/>
      <c r="V255" s="99"/>
      <c r="W255" s="99"/>
      <c r="X255" s="99"/>
      <c r="Y255" s="98"/>
      <c r="Z255" s="98"/>
      <c r="AA255" s="98"/>
      <c r="AB255" s="98"/>
      <c r="AC255" s="98"/>
      <c r="AF255" s="98"/>
      <c r="AG255" s="99"/>
      <c r="AH255" s="99"/>
      <c r="AI255" s="99"/>
      <c r="AJ255" s="99"/>
      <c r="AM255" s="99"/>
      <c r="AN255" s="99"/>
      <c r="AO255" s="99"/>
      <c r="AP255" s="99"/>
      <c r="AS255" s="99"/>
      <c r="AT255" s="99"/>
      <c r="AU255" s="99"/>
      <c r="AV255" s="99"/>
      <c r="AY255" s="99"/>
      <c r="AZ255" s="99"/>
      <c r="BA255" s="99"/>
      <c r="BB255" s="99"/>
      <c r="BC255" s="99"/>
      <c r="BD255" s="99"/>
      <c r="BG255" s="77"/>
      <c r="BH255" s="77"/>
      <c r="BI255" s="77"/>
      <c r="BJ255" s="77"/>
      <c r="BK255" s="77"/>
      <c r="BL255" s="77"/>
      <c r="BM255" s="77"/>
      <c r="BN255" s="77"/>
      <c r="BO255" s="77"/>
    </row>
    <row r="256" spans="3:67" s="82" customFormat="1" x14ac:dyDescent="0.25">
      <c r="C256" s="98"/>
      <c r="D256" s="99"/>
      <c r="E256" s="99"/>
      <c r="F256" s="99"/>
      <c r="G256" s="99"/>
      <c r="H256" s="99"/>
      <c r="I256" s="100"/>
      <c r="J256" s="99"/>
      <c r="K256" s="99"/>
      <c r="L256" s="99"/>
      <c r="M256" s="99"/>
      <c r="N256" s="99"/>
      <c r="O256" s="98"/>
      <c r="P256" s="98"/>
      <c r="Q256" s="98"/>
      <c r="R256" s="99"/>
      <c r="S256" s="98"/>
      <c r="T256" s="99"/>
      <c r="U256" s="99"/>
      <c r="V256" s="99"/>
      <c r="W256" s="99"/>
      <c r="X256" s="99"/>
      <c r="Y256" s="98"/>
      <c r="Z256" s="98"/>
      <c r="AA256" s="98"/>
      <c r="AB256" s="98"/>
      <c r="AC256" s="98"/>
      <c r="AF256" s="98"/>
      <c r="AG256" s="99"/>
      <c r="AH256" s="99"/>
      <c r="AI256" s="99"/>
      <c r="AJ256" s="99"/>
      <c r="AM256" s="99"/>
      <c r="AN256" s="99"/>
      <c r="AO256" s="99"/>
      <c r="AP256" s="99"/>
      <c r="AS256" s="99"/>
      <c r="AT256" s="99"/>
      <c r="AU256" s="99"/>
      <c r="AV256" s="99"/>
      <c r="AY256" s="99"/>
      <c r="AZ256" s="99"/>
      <c r="BA256" s="99"/>
      <c r="BB256" s="99"/>
      <c r="BC256" s="99"/>
      <c r="BD256" s="99"/>
      <c r="BG256" s="77"/>
      <c r="BH256" s="77"/>
      <c r="BI256" s="77"/>
      <c r="BJ256" s="77"/>
      <c r="BK256" s="77"/>
      <c r="BL256" s="77"/>
      <c r="BM256" s="77"/>
      <c r="BN256" s="77"/>
      <c r="BO256" s="77"/>
    </row>
    <row r="257" spans="3:67" s="82" customFormat="1" x14ac:dyDescent="0.25">
      <c r="C257" s="98"/>
      <c r="D257" s="99"/>
      <c r="E257" s="99"/>
      <c r="F257" s="99"/>
      <c r="G257" s="99"/>
      <c r="H257" s="99"/>
      <c r="I257" s="100"/>
      <c r="J257" s="99"/>
      <c r="K257" s="99"/>
      <c r="L257" s="99"/>
      <c r="M257" s="99"/>
      <c r="N257" s="99"/>
      <c r="O257" s="98"/>
      <c r="P257" s="98"/>
      <c r="Q257" s="98"/>
      <c r="R257" s="99"/>
      <c r="S257" s="98"/>
      <c r="T257" s="99"/>
      <c r="U257" s="99"/>
      <c r="V257" s="99"/>
      <c r="W257" s="99"/>
      <c r="X257" s="99"/>
      <c r="Y257" s="98"/>
      <c r="Z257" s="98"/>
      <c r="AA257" s="98"/>
      <c r="AB257" s="98"/>
      <c r="AC257" s="98"/>
      <c r="AF257" s="98"/>
      <c r="AG257" s="99"/>
      <c r="AH257" s="99"/>
      <c r="AI257" s="99"/>
      <c r="AJ257" s="99"/>
      <c r="AM257" s="99"/>
      <c r="AN257" s="99"/>
      <c r="AO257" s="99"/>
      <c r="AP257" s="99"/>
      <c r="AS257" s="99"/>
      <c r="AT257" s="99"/>
      <c r="AU257" s="99"/>
      <c r="AV257" s="99"/>
      <c r="AY257" s="99"/>
      <c r="AZ257" s="99"/>
      <c r="BA257" s="99"/>
      <c r="BB257" s="99"/>
      <c r="BC257" s="99"/>
      <c r="BD257" s="99"/>
      <c r="BG257" s="77"/>
      <c r="BH257" s="77"/>
      <c r="BI257" s="77"/>
      <c r="BJ257" s="77"/>
      <c r="BK257" s="77"/>
      <c r="BL257" s="77"/>
      <c r="BM257" s="77"/>
      <c r="BN257" s="77"/>
      <c r="BO257" s="77"/>
    </row>
    <row r="258" spans="3:67" s="82" customFormat="1" x14ac:dyDescent="0.25">
      <c r="C258" s="98"/>
      <c r="D258" s="99"/>
      <c r="E258" s="99"/>
      <c r="F258" s="99"/>
      <c r="G258" s="99"/>
      <c r="H258" s="99"/>
      <c r="I258" s="100"/>
      <c r="J258" s="99"/>
      <c r="K258" s="99"/>
      <c r="L258" s="99"/>
      <c r="M258" s="99"/>
      <c r="N258" s="99"/>
      <c r="O258" s="98"/>
      <c r="P258" s="98"/>
      <c r="Q258" s="98"/>
      <c r="R258" s="99"/>
      <c r="S258" s="98"/>
      <c r="T258" s="99"/>
      <c r="U258" s="99"/>
      <c r="V258" s="99"/>
      <c r="W258" s="99"/>
      <c r="X258" s="99"/>
      <c r="Y258" s="98"/>
      <c r="Z258" s="98"/>
      <c r="AA258" s="98"/>
      <c r="AB258" s="98"/>
      <c r="AC258" s="98"/>
      <c r="AF258" s="98"/>
      <c r="AG258" s="99"/>
      <c r="AH258" s="99"/>
      <c r="AI258" s="99"/>
      <c r="AJ258" s="99"/>
      <c r="AM258" s="99"/>
      <c r="AN258" s="99"/>
      <c r="AO258" s="99"/>
      <c r="AP258" s="99"/>
      <c r="AS258" s="99"/>
      <c r="AT258" s="99"/>
      <c r="AU258" s="99"/>
      <c r="AV258" s="99"/>
      <c r="AY258" s="99"/>
      <c r="AZ258" s="99"/>
      <c r="BA258" s="99"/>
      <c r="BB258" s="99"/>
      <c r="BC258" s="99"/>
      <c r="BD258" s="99"/>
      <c r="BG258" s="77"/>
      <c r="BH258" s="77"/>
      <c r="BI258" s="77"/>
      <c r="BJ258" s="77"/>
      <c r="BK258" s="77"/>
      <c r="BL258" s="77"/>
      <c r="BM258" s="77"/>
      <c r="BN258" s="77"/>
      <c r="BO258" s="77"/>
    </row>
    <row r="259" spans="3:67" s="82" customFormat="1" x14ac:dyDescent="0.25">
      <c r="C259" s="98"/>
      <c r="D259" s="99"/>
      <c r="E259" s="99"/>
      <c r="F259" s="99"/>
      <c r="G259" s="99"/>
      <c r="H259" s="99"/>
      <c r="I259" s="100"/>
      <c r="J259" s="99"/>
      <c r="K259" s="99"/>
      <c r="L259" s="99"/>
      <c r="M259" s="99"/>
      <c r="N259" s="99"/>
      <c r="O259" s="98"/>
      <c r="P259" s="98"/>
      <c r="Q259" s="98"/>
      <c r="R259" s="99"/>
      <c r="S259" s="98"/>
      <c r="T259" s="99"/>
      <c r="U259" s="99"/>
      <c r="V259" s="99"/>
      <c r="W259" s="99"/>
      <c r="X259" s="99"/>
      <c r="Y259" s="98"/>
      <c r="Z259" s="98"/>
      <c r="AA259" s="98"/>
      <c r="AB259" s="98"/>
      <c r="AC259" s="98"/>
      <c r="AF259" s="98"/>
      <c r="AG259" s="99"/>
      <c r="AH259" s="99"/>
      <c r="AI259" s="99"/>
      <c r="AJ259" s="99"/>
      <c r="AM259" s="99"/>
      <c r="AN259" s="99"/>
      <c r="AO259" s="99"/>
      <c r="AP259" s="99"/>
      <c r="AS259" s="99"/>
      <c r="AT259" s="99"/>
      <c r="AU259" s="99"/>
      <c r="AV259" s="99"/>
      <c r="AY259" s="99"/>
      <c r="AZ259" s="99"/>
      <c r="BA259" s="99"/>
      <c r="BB259" s="99"/>
      <c r="BC259" s="99"/>
      <c r="BD259" s="99"/>
      <c r="BG259" s="77"/>
      <c r="BH259" s="77"/>
      <c r="BI259" s="77"/>
      <c r="BJ259" s="77"/>
      <c r="BK259" s="77"/>
      <c r="BL259" s="77"/>
      <c r="BM259" s="77"/>
      <c r="BN259" s="77"/>
      <c r="BO259" s="77"/>
    </row>
    <row r="260" spans="3:67" s="82" customFormat="1" x14ac:dyDescent="0.25">
      <c r="C260" s="98"/>
      <c r="D260" s="99"/>
      <c r="E260" s="99"/>
      <c r="F260" s="99"/>
      <c r="G260" s="99"/>
      <c r="H260" s="99"/>
      <c r="I260" s="100"/>
      <c r="J260" s="99"/>
      <c r="K260" s="99"/>
      <c r="L260" s="99"/>
      <c r="M260" s="99"/>
      <c r="N260" s="99"/>
      <c r="O260" s="98"/>
      <c r="P260" s="98"/>
      <c r="Q260" s="98"/>
      <c r="R260" s="99"/>
      <c r="S260" s="98"/>
      <c r="T260" s="99"/>
      <c r="U260" s="99"/>
      <c r="V260" s="99"/>
      <c r="W260" s="99"/>
      <c r="X260" s="99"/>
      <c r="Y260" s="98"/>
      <c r="Z260" s="98"/>
      <c r="AA260" s="98"/>
      <c r="AB260" s="98"/>
      <c r="AC260" s="98"/>
      <c r="AF260" s="98"/>
      <c r="AG260" s="99"/>
      <c r="AH260" s="99"/>
      <c r="AI260" s="99"/>
      <c r="AJ260" s="99"/>
      <c r="AM260" s="99"/>
      <c r="AN260" s="99"/>
      <c r="AO260" s="99"/>
      <c r="AP260" s="99"/>
      <c r="AS260" s="99"/>
      <c r="AT260" s="99"/>
      <c r="AU260" s="99"/>
      <c r="AV260" s="99"/>
      <c r="AY260" s="99"/>
      <c r="AZ260" s="99"/>
      <c r="BA260" s="99"/>
      <c r="BB260" s="99"/>
      <c r="BC260" s="99"/>
      <c r="BD260" s="99"/>
      <c r="BG260" s="77"/>
      <c r="BH260" s="77"/>
      <c r="BI260" s="77"/>
      <c r="BJ260" s="77"/>
      <c r="BK260" s="77"/>
      <c r="BL260" s="77"/>
      <c r="BM260" s="77"/>
      <c r="BN260" s="77"/>
      <c r="BO260" s="77"/>
    </row>
    <row r="261" spans="3:67" s="82" customFormat="1" x14ac:dyDescent="0.25">
      <c r="C261" s="98"/>
      <c r="D261" s="99"/>
      <c r="E261" s="99"/>
      <c r="F261" s="99"/>
      <c r="G261" s="99"/>
      <c r="H261" s="99"/>
      <c r="I261" s="100"/>
      <c r="J261" s="99"/>
      <c r="K261" s="99"/>
      <c r="L261" s="99"/>
      <c r="M261" s="99"/>
      <c r="N261" s="99"/>
      <c r="O261" s="98"/>
      <c r="P261" s="98"/>
      <c r="Q261" s="98"/>
      <c r="R261" s="99"/>
      <c r="S261" s="98"/>
      <c r="T261" s="99"/>
      <c r="U261" s="99"/>
      <c r="V261" s="99"/>
      <c r="W261" s="99"/>
      <c r="X261" s="99"/>
      <c r="Y261" s="98"/>
      <c r="Z261" s="98"/>
      <c r="AA261" s="98"/>
      <c r="AB261" s="98"/>
      <c r="AC261" s="98"/>
      <c r="AF261" s="98"/>
      <c r="AG261" s="99"/>
      <c r="AH261" s="99"/>
      <c r="AI261" s="99"/>
      <c r="AJ261" s="99"/>
      <c r="AM261" s="99"/>
      <c r="AN261" s="99"/>
      <c r="AO261" s="99"/>
      <c r="AP261" s="99"/>
      <c r="AS261" s="99"/>
      <c r="AT261" s="99"/>
      <c r="AU261" s="99"/>
      <c r="AV261" s="99"/>
      <c r="AY261" s="99"/>
      <c r="AZ261" s="99"/>
      <c r="BA261" s="99"/>
      <c r="BB261" s="99"/>
      <c r="BC261" s="99"/>
      <c r="BD261" s="99"/>
      <c r="BG261" s="77"/>
      <c r="BH261" s="77"/>
      <c r="BI261" s="77"/>
      <c r="BJ261" s="77"/>
      <c r="BK261" s="77"/>
      <c r="BL261" s="77"/>
      <c r="BM261" s="77"/>
      <c r="BN261" s="77"/>
      <c r="BO261" s="77"/>
    </row>
    <row r="262" spans="3:67" s="82" customFormat="1" x14ac:dyDescent="0.25">
      <c r="C262" s="98"/>
      <c r="D262" s="99"/>
      <c r="E262" s="99"/>
      <c r="F262" s="99"/>
      <c r="G262" s="99"/>
      <c r="H262" s="99"/>
      <c r="I262" s="100"/>
      <c r="J262" s="99"/>
      <c r="K262" s="99"/>
      <c r="L262" s="99"/>
      <c r="M262" s="99"/>
      <c r="N262" s="99"/>
      <c r="O262" s="98"/>
      <c r="P262" s="98"/>
      <c r="Q262" s="98"/>
      <c r="R262" s="99"/>
      <c r="S262" s="98"/>
      <c r="T262" s="99"/>
      <c r="U262" s="99"/>
      <c r="V262" s="99"/>
      <c r="W262" s="99"/>
      <c r="X262" s="99"/>
      <c r="Y262" s="98"/>
      <c r="Z262" s="98"/>
      <c r="AA262" s="98"/>
      <c r="AB262" s="98"/>
      <c r="AC262" s="98"/>
      <c r="AF262" s="98"/>
      <c r="AG262" s="99"/>
      <c r="AH262" s="99"/>
      <c r="AI262" s="99"/>
      <c r="AJ262" s="99"/>
      <c r="AM262" s="99"/>
      <c r="AN262" s="99"/>
      <c r="AO262" s="99"/>
      <c r="AP262" s="99"/>
      <c r="AS262" s="99"/>
      <c r="AT262" s="99"/>
      <c r="AU262" s="99"/>
      <c r="AV262" s="99"/>
      <c r="AY262" s="99"/>
      <c r="AZ262" s="99"/>
      <c r="BA262" s="99"/>
      <c r="BB262" s="99"/>
      <c r="BC262" s="99"/>
      <c r="BD262" s="99"/>
      <c r="BG262" s="77"/>
      <c r="BH262" s="77"/>
      <c r="BI262" s="77"/>
      <c r="BJ262" s="77"/>
      <c r="BK262" s="77"/>
      <c r="BL262" s="77"/>
      <c r="BM262" s="77"/>
      <c r="BN262" s="77"/>
      <c r="BO262" s="77"/>
    </row>
    <row r="263" spans="3:67" s="82" customFormat="1" x14ac:dyDescent="0.25">
      <c r="C263" s="98"/>
      <c r="D263" s="99"/>
      <c r="E263" s="99"/>
      <c r="F263" s="99"/>
      <c r="G263" s="99"/>
      <c r="H263" s="99"/>
      <c r="I263" s="100"/>
      <c r="J263" s="99"/>
      <c r="K263" s="99"/>
      <c r="L263" s="99"/>
      <c r="M263" s="99"/>
      <c r="N263" s="99"/>
      <c r="O263" s="98"/>
      <c r="P263" s="98"/>
      <c r="Q263" s="98"/>
      <c r="R263" s="99"/>
      <c r="S263" s="98"/>
      <c r="T263" s="99"/>
      <c r="U263" s="99"/>
      <c r="V263" s="99"/>
      <c r="W263" s="99"/>
      <c r="X263" s="99"/>
      <c r="Y263" s="98"/>
      <c r="Z263" s="98"/>
      <c r="AA263" s="98"/>
      <c r="AB263" s="98"/>
      <c r="AC263" s="98"/>
      <c r="AF263" s="98"/>
      <c r="AG263" s="99"/>
      <c r="AH263" s="99"/>
      <c r="AI263" s="99"/>
      <c r="AJ263" s="99"/>
      <c r="AM263" s="99"/>
      <c r="AN263" s="99"/>
      <c r="AO263" s="99"/>
      <c r="AP263" s="99"/>
      <c r="AS263" s="99"/>
      <c r="AT263" s="99"/>
      <c r="AU263" s="99"/>
      <c r="AV263" s="99"/>
      <c r="AY263" s="99"/>
      <c r="AZ263" s="99"/>
      <c r="BA263" s="99"/>
      <c r="BB263" s="99"/>
      <c r="BC263" s="99"/>
      <c r="BD263" s="99"/>
      <c r="BG263" s="77"/>
      <c r="BH263" s="77"/>
      <c r="BI263" s="77"/>
      <c r="BJ263" s="77"/>
      <c r="BK263" s="77"/>
      <c r="BL263" s="77"/>
      <c r="BM263" s="77"/>
      <c r="BN263" s="77"/>
      <c r="BO263" s="77"/>
    </row>
    <row r="264" spans="3:67" s="82" customFormat="1" x14ac:dyDescent="0.25">
      <c r="C264" s="98"/>
      <c r="D264" s="99"/>
      <c r="E264" s="99"/>
      <c r="F264" s="99"/>
      <c r="G264" s="99"/>
      <c r="H264" s="99"/>
      <c r="I264" s="100"/>
      <c r="J264" s="99"/>
      <c r="K264" s="99"/>
      <c r="L264" s="99"/>
      <c r="M264" s="99"/>
      <c r="N264" s="99"/>
      <c r="O264" s="98"/>
      <c r="P264" s="98"/>
      <c r="Q264" s="98"/>
      <c r="R264" s="99"/>
      <c r="S264" s="98"/>
      <c r="T264" s="99"/>
      <c r="U264" s="99"/>
      <c r="V264" s="99"/>
      <c r="W264" s="99"/>
      <c r="X264" s="99"/>
      <c r="Y264" s="98"/>
      <c r="Z264" s="98"/>
      <c r="AA264" s="98"/>
      <c r="AB264" s="98"/>
      <c r="AC264" s="98"/>
      <c r="AF264" s="98"/>
      <c r="AG264" s="99"/>
      <c r="AH264" s="99"/>
      <c r="AI264" s="99"/>
      <c r="AJ264" s="99"/>
      <c r="AM264" s="99"/>
      <c r="AN264" s="99"/>
      <c r="AO264" s="99"/>
      <c r="AP264" s="99"/>
      <c r="AS264" s="99"/>
      <c r="AT264" s="99"/>
      <c r="AU264" s="99"/>
      <c r="AV264" s="99"/>
      <c r="AY264" s="99"/>
      <c r="AZ264" s="99"/>
      <c r="BA264" s="99"/>
      <c r="BB264" s="99"/>
      <c r="BC264" s="99"/>
      <c r="BD264" s="99"/>
      <c r="BG264" s="77"/>
      <c r="BH264" s="77"/>
      <c r="BI264" s="77"/>
      <c r="BJ264" s="77"/>
      <c r="BK264" s="77"/>
      <c r="BL264" s="77"/>
      <c r="BM264" s="77"/>
      <c r="BN264" s="77"/>
      <c r="BO264" s="77"/>
    </row>
    <row r="265" spans="3:67" s="82" customFormat="1" x14ac:dyDescent="0.25">
      <c r="C265" s="98"/>
      <c r="D265" s="99"/>
      <c r="E265" s="99"/>
      <c r="F265" s="99"/>
      <c r="G265" s="99"/>
      <c r="H265" s="99"/>
      <c r="I265" s="100"/>
      <c r="J265" s="99"/>
      <c r="K265" s="99"/>
      <c r="L265" s="99"/>
      <c r="M265" s="99"/>
      <c r="N265" s="99"/>
      <c r="O265" s="98"/>
      <c r="P265" s="98"/>
      <c r="Q265" s="98"/>
      <c r="R265" s="99"/>
      <c r="S265" s="98"/>
      <c r="T265" s="99"/>
      <c r="U265" s="99"/>
      <c r="V265" s="99"/>
      <c r="W265" s="99"/>
      <c r="X265" s="99"/>
      <c r="Y265" s="98"/>
      <c r="Z265" s="98"/>
      <c r="AA265" s="98"/>
      <c r="AB265" s="98"/>
      <c r="AC265" s="98"/>
      <c r="AF265" s="98"/>
      <c r="AG265" s="99"/>
      <c r="AH265" s="99"/>
      <c r="AI265" s="99"/>
      <c r="AJ265" s="99"/>
      <c r="AM265" s="99"/>
      <c r="AN265" s="99"/>
      <c r="AO265" s="99"/>
      <c r="AP265" s="99"/>
      <c r="AS265" s="99"/>
      <c r="AT265" s="99"/>
      <c r="AU265" s="99"/>
      <c r="AV265" s="99"/>
      <c r="AY265" s="99"/>
      <c r="AZ265" s="99"/>
      <c r="BA265" s="99"/>
      <c r="BB265" s="99"/>
      <c r="BC265" s="99"/>
      <c r="BD265" s="99"/>
      <c r="BG265" s="77"/>
      <c r="BH265" s="77"/>
      <c r="BI265" s="77"/>
      <c r="BJ265" s="77"/>
      <c r="BK265" s="77"/>
      <c r="BL265" s="77"/>
      <c r="BM265" s="77"/>
      <c r="BN265" s="77"/>
      <c r="BO265" s="77"/>
    </row>
    <row r="266" spans="3:67" s="82" customFormat="1" x14ac:dyDescent="0.25">
      <c r="C266" s="98"/>
      <c r="D266" s="99"/>
      <c r="E266" s="99"/>
      <c r="F266" s="99"/>
      <c r="G266" s="99"/>
      <c r="H266" s="99"/>
      <c r="I266" s="100"/>
      <c r="J266" s="99"/>
      <c r="K266" s="99"/>
      <c r="L266" s="99"/>
      <c r="M266" s="99"/>
      <c r="N266" s="99"/>
      <c r="O266" s="98"/>
      <c r="P266" s="98"/>
      <c r="Q266" s="98"/>
      <c r="R266" s="99"/>
      <c r="S266" s="98"/>
      <c r="T266" s="99"/>
      <c r="U266" s="99"/>
      <c r="V266" s="99"/>
      <c r="W266" s="99"/>
      <c r="X266" s="99"/>
      <c r="Y266" s="98"/>
      <c r="Z266" s="98"/>
      <c r="AA266" s="98"/>
      <c r="AB266" s="98"/>
      <c r="AC266" s="98"/>
      <c r="AF266" s="98"/>
      <c r="AG266" s="99"/>
      <c r="AH266" s="99"/>
      <c r="AI266" s="99"/>
      <c r="AJ266" s="99"/>
      <c r="AM266" s="99"/>
      <c r="AN266" s="99"/>
      <c r="AO266" s="99"/>
      <c r="AP266" s="99"/>
      <c r="AS266" s="99"/>
      <c r="AT266" s="99"/>
      <c r="AU266" s="99"/>
      <c r="AV266" s="99"/>
      <c r="AY266" s="99"/>
      <c r="AZ266" s="99"/>
      <c r="BA266" s="99"/>
      <c r="BB266" s="99"/>
      <c r="BC266" s="99"/>
      <c r="BD266" s="99"/>
      <c r="BG266" s="77"/>
      <c r="BH266" s="77"/>
      <c r="BI266" s="77"/>
      <c r="BJ266" s="77"/>
      <c r="BK266" s="77"/>
      <c r="BL266" s="77"/>
      <c r="BM266" s="77"/>
      <c r="BN266" s="77"/>
      <c r="BO266" s="77"/>
    </row>
    <row r="267" spans="3:67" s="82" customFormat="1" x14ac:dyDescent="0.25">
      <c r="C267" s="98"/>
      <c r="D267" s="99"/>
      <c r="E267" s="99"/>
      <c r="F267" s="99"/>
      <c r="G267" s="99"/>
      <c r="H267" s="99"/>
      <c r="I267" s="100"/>
      <c r="J267" s="99"/>
      <c r="K267" s="99"/>
      <c r="L267" s="99"/>
      <c r="M267" s="99"/>
      <c r="N267" s="99"/>
      <c r="O267" s="98"/>
      <c r="P267" s="98"/>
      <c r="Q267" s="98"/>
      <c r="R267" s="99"/>
      <c r="S267" s="98"/>
      <c r="T267" s="99"/>
      <c r="U267" s="99"/>
      <c r="V267" s="99"/>
      <c r="W267" s="99"/>
      <c r="X267" s="99"/>
      <c r="Y267" s="98"/>
      <c r="Z267" s="98"/>
      <c r="AA267" s="98"/>
      <c r="AB267" s="98"/>
      <c r="AC267" s="98"/>
      <c r="AF267" s="98"/>
      <c r="AG267" s="99"/>
      <c r="AH267" s="99"/>
      <c r="AI267" s="99"/>
      <c r="AJ267" s="99"/>
      <c r="AM267" s="99"/>
      <c r="AN267" s="99"/>
      <c r="AO267" s="99"/>
      <c r="AP267" s="99"/>
      <c r="AS267" s="99"/>
      <c r="AT267" s="99"/>
      <c r="AU267" s="99"/>
      <c r="AV267" s="99"/>
      <c r="AY267" s="99"/>
      <c r="AZ267" s="99"/>
      <c r="BA267" s="99"/>
      <c r="BB267" s="99"/>
      <c r="BC267" s="99"/>
      <c r="BD267" s="99"/>
      <c r="BG267" s="77"/>
      <c r="BH267" s="77"/>
      <c r="BI267" s="77"/>
      <c r="BJ267" s="77"/>
      <c r="BK267" s="77"/>
      <c r="BL267" s="77"/>
      <c r="BM267" s="77"/>
      <c r="BN267" s="77"/>
      <c r="BO267" s="77"/>
    </row>
    <row r="268" spans="3:67" s="82" customFormat="1" x14ac:dyDescent="0.25">
      <c r="C268" s="98"/>
      <c r="D268" s="99"/>
      <c r="E268" s="99"/>
      <c r="F268" s="99"/>
      <c r="G268" s="99"/>
      <c r="H268" s="99"/>
      <c r="I268" s="100"/>
      <c r="J268" s="99"/>
      <c r="K268" s="99"/>
      <c r="L268" s="99"/>
      <c r="M268" s="99"/>
      <c r="N268" s="99"/>
      <c r="O268" s="98"/>
      <c r="P268" s="98"/>
      <c r="Q268" s="98"/>
      <c r="R268" s="99"/>
      <c r="S268" s="98"/>
      <c r="T268" s="99"/>
      <c r="U268" s="99"/>
      <c r="V268" s="99"/>
      <c r="W268" s="99"/>
      <c r="X268" s="99"/>
      <c r="Y268" s="98"/>
      <c r="Z268" s="98"/>
      <c r="AA268" s="98"/>
      <c r="AB268" s="98"/>
      <c r="AC268" s="98"/>
      <c r="AF268" s="98"/>
      <c r="AG268" s="99"/>
      <c r="AH268" s="99"/>
      <c r="AI268" s="99"/>
      <c r="AJ268" s="99"/>
      <c r="AM268" s="99"/>
      <c r="AN268" s="99"/>
      <c r="AO268" s="99"/>
      <c r="AP268" s="99"/>
      <c r="AS268" s="99"/>
      <c r="AT268" s="99"/>
      <c r="AU268" s="99"/>
      <c r="AV268" s="99"/>
      <c r="AY268" s="99"/>
      <c r="AZ268" s="99"/>
      <c r="BA268" s="99"/>
      <c r="BB268" s="99"/>
      <c r="BC268" s="99"/>
      <c r="BD268" s="99"/>
      <c r="BG268" s="77"/>
      <c r="BH268" s="77"/>
      <c r="BI268" s="77"/>
      <c r="BJ268" s="77"/>
      <c r="BK268" s="77"/>
      <c r="BL268" s="77"/>
      <c r="BM268" s="77"/>
      <c r="BN268" s="77"/>
      <c r="BO268" s="77"/>
    </row>
    <row r="269" spans="3:67" s="82" customFormat="1" x14ac:dyDescent="0.25">
      <c r="C269" s="98"/>
      <c r="D269" s="99"/>
      <c r="E269" s="99"/>
      <c r="F269" s="99"/>
      <c r="G269" s="99"/>
      <c r="H269" s="99"/>
      <c r="I269" s="100"/>
      <c r="J269" s="99"/>
      <c r="K269" s="99"/>
      <c r="L269" s="99"/>
      <c r="M269" s="99"/>
      <c r="N269" s="99"/>
      <c r="O269" s="98"/>
      <c r="P269" s="98"/>
      <c r="Q269" s="98"/>
      <c r="R269" s="99"/>
      <c r="S269" s="98"/>
      <c r="T269" s="99"/>
      <c r="U269" s="99"/>
      <c r="V269" s="99"/>
      <c r="W269" s="99"/>
      <c r="X269" s="99"/>
      <c r="Y269" s="98"/>
      <c r="Z269" s="98"/>
      <c r="AA269" s="98"/>
      <c r="AB269" s="98"/>
      <c r="AC269" s="98"/>
      <c r="AF269" s="98"/>
      <c r="AG269" s="99"/>
      <c r="AH269" s="99"/>
      <c r="AI269" s="99"/>
      <c r="AJ269" s="99"/>
      <c r="AM269" s="99"/>
      <c r="AN269" s="99"/>
      <c r="AO269" s="99"/>
      <c r="AP269" s="99"/>
      <c r="AS269" s="99"/>
      <c r="AT269" s="99"/>
      <c r="AU269" s="99"/>
      <c r="AV269" s="99"/>
      <c r="AY269" s="99"/>
      <c r="AZ269" s="99"/>
      <c r="BA269" s="99"/>
      <c r="BB269" s="99"/>
      <c r="BC269" s="99"/>
      <c r="BD269" s="99"/>
      <c r="BG269" s="77"/>
      <c r="BH269" s="77"/>
      <c r="BI269" s="77"/>
      <c r="BJ269" s="77"/>
      <c r="BK269" s="77"/>
      <c r="BL269" s="77"/>
      <c r="BM269" s="77"/>
      <c r="BN269" s="77"/>
      <c r="BO269" s="77"/>
    </row>
    <row r="270" spans="3:67" s="82" customFormat="1" x14ac:dyDescent="0.25">
      <c r="C270" s="98"/>
      <c r="D270" s="99"/>
      <c r="E270" s="99"/>
      <c r="F270" s="99"/>
      <c r="G270" s="99"/>
      <c r="H270" s="99"/>
      <c r="I270" s="100"/>
      <c r="J270" s="99"/>
      <c r="K270" s="99"/>
      <c r="L270" s="99"/>
      <c r="M270" s="99"/>
      <c r="N270" s="99"/>
      <c r="O270" s="98"/>
      <c r="P270" s="98"/>
      <c r="Q270" s="98"/>
      <c r="R270" s="99"/>
      <c r="S270" s="98"/>
      <c r="T270" s="99"/>
      <c r="U270" s="99"/>
      <c r="V270" s="99"/>
      <c r="W270" s="99"/>
      <c r="X270" s="99"/>
      <c r="Y270" s="98"/>
      <c r="Z270" s="98"/>
      <c r="AA270" s="98"/>
      <c r="AB270" s="98"/>
      <c r="AC270" s="98"/>
      <c r="AF270" s="98"/>
      <c r="AG270" s="99"/>
      <c r="AH270" s="99"/>
      <c r="AI270" s="99"/>
      <c r="AJ270" s="99"/>
      <c r="AM270" s="99"/>
      <c r="AN270" s="99"/>
      <c r="AO270" s="99"/>
      <c r="AP270" s="99"/>
      <c r="AS270" s="99"/>
      <c r="AT270" s="99"/>
      <c r="AU270" s="99"/>
      <c r="AV270" s="99"/>
      <c r="AY270" s="99"/>
      <c r="AZ270" s="99"/>
      <c r="BA270" s="99"/>
      <c r="BB270" s="99"/>
      <c r="BC270" s="99"/>
      <c r="BD270" s="99"/>
      <c r="BG270" s="77"/>
      <c r="BH270" s="77"/>
      <c r="BI270" s="77"/>
      <c r="BJ270" s="77"/>
      <c r="BK270" s="77"/>
      <c r="BL270" s="77"/>
      <c r="BM270" s="77"/>
      <c r="BN270" s="77"/>
      <c r="BO270" s="77"/>
    </row>
    <row r="271" spans="3:67" s="82" customFormat="1" x14ac:dyDescent="0.25">
      <c r="C271" s="98"/>
      <c r="D271" s="99"/>
      <c r="E271" s="99"/>
      <c r="F271" s="99"/>
      <c r="G271" s="99"/>
      <c r="H271" s="99"/>
      <c r="I271" s="100"/>
      <c r="J271" s="99"/>
      <c r="K271" s="99"/>
      <c r="L271" s="99"/>
      <c r="M271" s="99"/>
      <c r="N271" s="99"/>
      <c r="O271" s="98"/>
      <c r="P271" s="98"/>
      <c r="Q271" s="98"/>
      <c r="R271" s="99"/>
      <c r="S271" s="98"/>
      <c r="T271" s="99"/>
      <c r="U271" s="99"/>
      <c r="V271" s="99"/>
      <c r="W271" s="99"/>
      <c r="X271" s="99"/>
      <c r="Y271" s="98"/>
      <c r="Z271" s="98"/>
      <c r="AA271" s="98"/>
      <c r="AB271" s="98"/>
      <c r="AC271" s="98"/>
      <c r="AF271" s="98"/>
      <c r="AG271" s="99"/>
      <c r="AH271" s="99"/>
      <c r="AI271" s="99"/>
      <c r="AJ271" s="99"/>
      <c r="AM271" s="99"/>
      <c r="AN271" s="99"/>
      <c r="AO271" s="99"/>
      <c r="AP271" s="99"/>
      <c r="AS271" s="99"/>
      <c r="AT271" s="99"/>
      <c r="AU271" s="99"/>
      <c r="AV271" s="99"/>
      <c r="AY271" s="99"/>
      <c r="AZ271" s="99"/>
      <c r="BA271" s="99"/>
      <c r="BB271" s="99"/>
      <c r="BC271" s="99"/>
      <c r="BD271" s="99"/>
      <c r="BG271" s="77"/>
      <c r="BH271" s="77"/>
      <c r="BI271" s="77"/>
      <c r="BJ271" s="77"/>
      <c r="BK271" s="77"/>
      <c r="BL271" s="77"/>
      <c r="BM271" s="77"/>
      <c r="BN271" s="77"/>
      <c r="BO271" s="77"/>
    </row>
    <row r="272" spans="3:67" s="82" customFormat="1" x14ac:dyDescent="0.25">
      <c r="C272" s="98"/>
      <c r="D272" s="99"/>
      <c r="E272" s="99"/>
      <c r="F272" s="99"/>
      <c r="G272" s="99"/>
      <c r="H272" s="99"/>
      <c r="I272" s="100"/>
      <c r="J272" s="99"/>
      <c r="K272" s="99"/>
      <c r="L272" s="99"/>
      <c r="M272" s="99"/>
      <c r="N272" s="99"/>
      <c r="O272" s="98"/>
      <c r="P272" s="98"/>
      <c r="Q272" s="98"/>
      <c r="R272" s="99"/>
      <c r="S272" s="98"/>
      <c r="T272" s="99"/>
      <c r="U272" s="99"/>
      <c r="V272" s="99"/>
      <c r="W272" s="99"/>
      <c r="X272" s="99"/>
      <c r="Y272" s="98"/>
      <c r="Z272" s="98"/>
      <c r="AA272" s="98"/>
      <c r="AB272" s="98"/>
      <c r="AC272" s="98"/>
      <c r="AF272" s="98"/>
      <c r="AG272" s="99"/>
      <c r="AH272" s="99"/>
      <c r="AI272" s="99"/>
      <c r="AJ272" s="99"/>
      <c r="AM272" s="99"/>
      <c r="AN272" s="99"/>
      <c r="AO272" s="99"/>
      <c r="AP272" s="99"/>
      <c r="AS272" s="99"/>
      <c r="AT272" s="99"/>
      <c r="AU272" s="99"/>
      <c r="AV272" s="99"/>
      <c r="AY272" s="99"/>
      <c r="AZ272" s="99"/>
      <c r="BA272" s="99"/>
      <c r="BB272" s="99"/>
      <c r="BC272" s="99"/>
      <c r="BD272" s="99"/>
      <c r="BG272" s="77"/>
      <c r="BH272" s="77"/>
      <c r="BI272" s="77"/>
      <c r="BJ272" s="77"/>
      <c r="BK272" s="77"/>
      <c r="BL272" s="77"/>
      <c r="BM272" s="77"/>
      <c r="BN272" s="77"/>
      <c r="BO272" s="77"/>
    </row>
    <row r="273" spans="3:67" s="82" customFormat="1" x14ac:dyDescent="0.25">
      <c r="C273" s="98"/>
      <c r="D273" s="99"/>
      <c r="E273" s="99"/>
      <c r="F273" s="99"/>
      <c r="G273" s="99"/>
      <c r="H273" s="99"/>
      <c r="I273" s="100"/>
      <c r="J273" s="99"/>
      <c r="K273" s="99"/>
      <c r="L273" s="99"/>
      <c r="M273" s="99"/>
      <c r="N273" s="99"/>
      <c r="O273" s="98"/>
      <c r="P273" s="98"/>
      <c r="Q273" s="98"/>
      <c r="R273" s="99"/>
      <c r="S273" s="98"/>
      <c r="T273" s="99"/>
      <c r="U273" s="99"/>
      <c r="V273" s="99"/>
      <c r="W273" s="99"/>
      <c r="X273" s="99"/>
      <c r="Y273" s="98"/>
      <c r="Z273" s="98"/>
      <c r="AA273" s="98"/>
      <c r="AB273" s="98"/>
      <c r="AC273" s="98"/>
      <c r="AF273" s="98"/>
      <c r="AG273" s="99"/>
      <c r="AH273" s="99"/>
      <c r="AI273" s="99"/>
      <c r="AJ273" s="99"/>
      <c r="AM273" s="99"/>
      <c r="AN273" s="99"/>
      <c r="AO273" s="99"/>
      <c r="AP273" s="99"/>
      <c r="AS273" s="99"/>
      <c r="AT273" s="99"/>
      <c r="AU273" s="99"/>
      <c r="AV273" s="99"/>
      <c r="AY273" s="99"/>
      <c r="AZ273" s="99"/>
      <c r="BA273" s="99"/>
      <c r="BB273" s="99"/>
      <c r="BC273" s="99"/>
      <c r="BD273" s="99"/>
      <c r="BG273" s="77"/>
      <c r="BH273" s="77"/>
      <c r="BI273" s="77"/>
      <c r="BJ273" s="77"/>
      <c r="BK273" s="77"/>
      <c r="BL273" s="77"/>
      <c r="BM273" s="77"/>
      <c r="BN273" s="77"/>
      <c r="BO273" s="77"/>
    </row>
    <row r="274" spans="3:67" s="82" customFormat="1" x14ac:dyDescent="0.25">
      <c r="C274" s="98"/>
      <c r="D274" s="99"/>
      <c r="E274" s="99"/>
      <c r="F274" s="99"/>
      <c r="G274" s="99"/>
      <c r="H274" s="99"/>
      <c r="I274" s="100"/>
      <c r="J274" s="99"/>
      <c r="K274" s="99"/>
      <c r="L274" s="99"/>
      <c r="M274" s="99"/>
      <c r="N274" s="99"/>
      <c r="O274" s="98"/>
      <c r="P274" s="98"/>
      <c r="Q274" s="98"/>
      <c r="R274" s="99"/>
      <c r="S274" s="98"/>
      <c r="T274" s="99"/>
      <c r="U274" s="99"/>
      <c r="V274" s="99"/>
      <c r="W274" s="99"/>
      <c r="X274" s="99"/>
      <c r="Y274" s="98"/>
      <c r="Z274" s="98"/>
      <c r="AA274" s="98"/>
      <c r="AB274" s="98"/>
      <c r="AC274" s="98"/>
      <c r="AF274" s="98"/>
      <c r="AG274" s="99"/>
      <c r="AH274" s="99"/>
      <c r="AI274" s="99"/>
      <c r="AJ274" s="99"/>
      <c r="AM274" s="99"/>
      <c r="AN274" s="99"/>
      <c r="AO274" s="99"/>
      <c r="AP274" s="99"/>
      <c r="AS274" s="99"/>
      <c r="AT274" s="99"/>
      <c r="AU274" s="99"/>
      <c r="AV274" s="99"/>
      <c r="AY274" s="99"/>
      <c r="AZ274" s="99"/>
      <c r="BA274" s="99"/>
      <c r="BB274" s="99"/>
      <c r="BC274" s="99"/>
      <c r="BD274" s="99"/>
      <c r="BG274" s="77"/>
      <c r="BH274" s="77"/>
      <c r="BI274" s="77"/>
      <c r="BJ274" s="77"/>
      <c r="BK274" s="77"/>
      <c r="BL274" s="77"/>
      <c r="BM274" s="77"/>
      <c r="BN274" s="77"/>
      <c r="BO274" s="77"/>
    </row>
    <row r="275" spans="3:67" s="82" customFormat="1" x14ac:dyDescent="0.25">
      <c r="C275" s="98"/>
      <c r="D275" s="99"/>
      <c r="E275" s="99"/>
      <c r="F275" s="99"/>
      <c r="G275" s="99"/>
      <c r="H275" s="99"/>
      <c r="I275" s="100"/>
      <c r="J275" s="99"/>
      <c r="K275" s="99"/>
      <c r="L275" s="99"/>
      <c r="M275" s="99"/>
      <c r="N275" s="99"/>
      <c r="O275" s="98"/>
      <c r="P275" s="98"/>
      <c r="Q275" s="98"/>
      <c r="R275" s="99"/>
      <c r="S275" s="98"/>
      <c r="T275" s="99"/>
      <c r="U275" s="99"/>
      <c r="V275" s="99"/>
      <c r="W275" s="99"/>
      <c r="X275" s="99"/>
      <c r="Y275" s="98"/>
      <c r="Z275" s="98"/>
      <c r="AA275" s="98"/>
      <c r="AB275" s="98"/>
      <c r="AC275" s="98"/>
      <c r="AF275" s="98"/>
      <c r="AG275" s="99"/>
      <c r="AH275" s="99"/>
      <c r="AI275" s="99"/>
      <c r="AJ275" s="99"/>
      <c r="AM275" s="99"/>
      <c r="AN275" s="99"/>
      <c r="AO275" s="99"/>
      <c r="AP275" s="99"/>
      <c r="AS275" s="99"/>
      <c r="AT275" s="99"/>
      <c r="AU275" s="99"/>
      <c r="AV275" s="99"/>
      <c r="AY275" s="99"/>
      <c r="AZ275" s="99"/>
      <c r="BA275" s="99"/>
      <c r="BB275" s="99"/>
      <c r="BC275" s="99"/>
      <c r="BD275" s="99"/>
      <c r="BG275" s="77"/>
      <c r="BH275" s="77"/>
      <c r="BI275" s="77"/>
      <c r="BJ275" s="77"/>
      <c r="BK275" s="77"/>
      <c r="BL275" s="77"/>
      <c r="BM275" s="77"/>
      <c r="BN275" s="77"/>
      <c r="BO275" s="77"/>
    </row>
    <row r="276" spans="3:67" s="82" customFormat="1" x14ac:dyDescent="0.25">
      <c r="C276" s="98"/>
      <c r="D276" s="99"/>
      <c r="E276" s="99"/>
      <c r="F276" s="99"/>
      <c r="G276" s="99"/>
      <c r="H276" s="99"/>
      <c r="I276" s="100"/>
      <c r="J276" s="99"/>
      <c r="K276" s="99"/>
      <c r="L276" s="99"/>
      <c r="M276" s="99"/>
      <c r="N276" s="99"/>
      <c r="O276" s="98"/>
      <c r="P276" s="98"/>
      <c r="Q276" s="98"/>
      <c r="R276" s="99"/>
      <c r="S276" s="98"/>
      <c r="T276" s="99"/>
      <c r="U276" s="99"/>
      <c r="V276" s="99"/>
      <c r="W276" s="99"/>
      <c r="X276" s="99"/>
      <c r="Y276" s="98"/>
      <c r="Z276" s="98"/>
      <c r="AA276" s="98"/>
      <c r="AB276" s="98"/>
      <c r="AC276" s="98"/>
      <c r="AF276" s="98"/>
      <c r="AG276" s="99"/>
      <c r="AH276" s="99"/>
      <c r="AI276" s="99"/>
      <c r="AJ276" s="99"/>
      <c r="AM276" s="99"/>
      <c r="AN276" s="99"/>
      <c r="AO276" s="99"/>
      <c r="AP276" s="99"/>
      <c r="AS276" s="99"/>
      <c r="AT276" s="99"/>
      <c r="AU276" s="99"/>
      <c r="AV276" s="99"/>
      <c r="AY276" s="99"/>
      <c r="AZ276" s="99"/>
      <c r="BA276" s="99"/>
      <c r="BB276" s="99"/>
      <c r="BC276" s="99"/>
      <c r="BD276" s="99"/>
      <c r="BG276" s="77"/>
      <c r="BH276" s="77"/>
      <c r="BI276" s="77"/>
      <c r="BJ276" s="77"/>
      <c r="BK276" s="77"/>
      <c r="BL276" s="77"/>
      <c r="BM276" s="77"/>
      <c r="BN276" s="77"/>
      <c r="BO276" s="77"/>
    </row>
    <row r="277" spans="3:67" s="82" customFormat="1" x14ac:dyDescent="0.25">
      <c r="C277" s="98"/>
      <c r="D277" s="99"/>
      <c r="E277" s="99"/>
      <c r="F277" s="99"/>
      <c r="G277" s="99"/>
      <c r="H277" s="99"/>
      <c r="I277" s="100"/>
      <c r="J277" s="99"/>
      <c r="K277" s="99"/>
      <c r="L277" s="99"/>
      <c r="M277" s="99"/>
      <c r="N277" s="99"/>
      <c r="O277" s="98"/>
      <c r="P277" s="98"/>
      <c r="Q277" s="98"/>
      <c r="R277" s="99"/>
      <c r="S277" s="98"/>
      <c r="T277" s="99"/>
      <c r="U277" s="99"/>
      <c r="V277" s="99"/>
      <c r="W277" s="99"/>
      <c r="X277" s="99"/>
      <c r="Y277" s="98"/>
      <c r="Z277" s="98"/>
      <c r="AA277" s="98"/>
      <c r="AB277" s="98"/>
      <c r="AC277" s="98"/>
      <c r="AF277" s="98"/>
      <c r="AG277" s="99"/>
      <c r="AH277" s="99"/>
      <c r="AI277" s="99"/>
      <c r="AJ277" s="99"/>
      <c r="AM277" s="99"/>
      <c r="AN277" s="99"/>
      <c r="AO277" s="99"/>
      <c r="AP277" s="99"/>
      <c r="AS277" s="99"/>
      <c r="AT277" s="99"/>
      <c r="AU277" s="99"/>
      <c r="AV277" s="99"/>
      <c r="AY277" s="99"/>
      <c r="AZ277" s="99"/>
      <c r="BA277" s="99"/>
      <c r="BB277" s="99"/>
      <c r="BC277" s="99"/>
      <c r="BD277" s="99"/>
      <c r="BG277" s="77"/>
      <c r="BH277" s="77"/>
      <c r="BI277" s="77"/>
      <c r="BJ277" s="77"/>
      <c r="BK277" s="77"/>
      <c r="BL277" s="77"/>
      <c r="BM277" s="77"/>
      <c r="BN277" s="77"/>
      <c r="BO277" s="77"/>
    </row>
    <row r="278" spans="3:67" s="82" customFormat="1" x14ac:dyDescent="0.25">
      <c r="C278" s="98"/>
      <c r="D278" s="99"/>
      <c r="E278" s="99"/>
      <c r="F278" s="99"/>
      <c r="G278" s="99"/>
      <c r="H278" s="99"/>
      <c r="I278" s="100"/>
      <c r="J278" s="99"/>
      <c r="K278" s="99"/>
      <c r="L278" s="99"/>
      <c r="M278" s="99"/>
      <c r="N278" s="99"/>
      <c r="O278" s="98"/>
      <c r="P278" s="98"/>
      <c r="Q278" s="98"/>
      <c r="R278" s="99"/>
      <c r="S278" s="98"/>
      <c r="T278" s="99"/>
      <c r="U278" s="99"/>
      <c r="V278" s="99"/>
      <c r="W278" s="99"/>
      <c r="X278" s="99"/>
      <c r="Y278" s="98"/>
      <c r="Z278" s="98"/>
      <c r="AA278" s="98"/>
      <c r="AB278" s="98"/>
      <c r="AC278" s="98"/>
      <c r="AF278" s="98"/>
      <c r="AG278" s="99"/>
      <c r="AH278" s="99"/>
      <c r="AI278" s="99"/>
      <c r="AJ278" s="99"/>
      <c r="AM278" s="99"/>
      <c r="AN278" s="99"/>
      <c r="AO278" s="99"/>
      <c r="AP278" s="99"/>
      <c r="AS278" s="99"/>
      <c r="AT278" s="99"/>
      <c r="AU278" s="99"/>
      <c r="AV278" s="99"/>
      <c r="AY278" s="99"/>
      <c r="AZ278" s="99"/>
      <c r="BA278" s="99"/>
      <c r="BB278" s="99"/>
      <c r="BC278" s="99"/>
      <c r="BD278" s="99"/>
      <c r="BG278" s="77"/>
      <c r="BH278" s="77"/>
      <c r="BI278" s="77"/>
      <c r="BJ278" s="77"/>
      <c r="BK278" s="77"/>
      <c r="BL278" s="77"/>
      <c r="BM278" s="77"/>
      <c r="BN278" s="77"/>
      <c r="BO278" s="77"/>
    </row>
    <row r="279" spans="3:67" s="82" customFormat="1" x14ac:dyDescent="0.25">
      <c r="C279" s="98"/>
      <c r="D279" s="99"/>
      <c r="E279" s="99"/>
      <c r="F279" s="99"/>
      <c r="G279" s="99"/>
      <c r="H279" s="99"/>
      <c r="I279" s="100"/>
      <c r="J279" s="99"/>
      <c r="K279" s="99"/>
      <c r="L279" s="99"/>
      <c r="M279" s="99"/>
      <c r="N279" s="99"/>
      <c r="O279" s="98"/>
      <c r="P279" s="98"/>
      <c r="Q279" s="98"/>
      <c r="R279" s="99"/>
      <c r="S279" s="98"/>
      <c r="T279" s="99"/>
      <c r="U279" s="99"/>
      <c r="V279" s="99"/>
      <c r="W279" s="99"/>
      <c r="X279" s="99"/>
      <c r="Y279" s="98"/>
      <c r="Z279" s="98"/>
      <c r="AA279" s="98"/>
      <c r="AB279" s="98"/>
      <c r="AC279" s="98"/>
      <c r="AF279" s="98"/>
      <c r="AG279" s="99"/>
      <c r="AH279" s="99"/>
      <c r="AI279" s="99"/>
      <c r="AJ279" s="99"/>
      <c r="AM279" s="99"/>
      <c r="AN279" s="99"/>
      <c r="AO279" s="99"/>
      <c r="AP279" s="99"/>
      <c r="AS279" s="99"/>
      <c r="AT279" s="99"/>
      <c r="AU279" s="99"/>
      <c r="AV279" s="99"/>
      <c r="AY279" s="99"/>
      <c r="AZ279" s="99"/>
      <c r="BA279" s="99"/>
      <c r="BB279" s="99"/>
      <c r="BC279" s="99"/>
      <c r="BD279" s="99"/>
      <c r="BG279" s="77"/>
      <c r="BH279" s="77"/>
      <c r="BI279" s="77"/>
      <c r="BJ279" s="77"/>
      <c r="BK279" s="77"/>
      <c r="BL279" s="77"/>
      <c r="BM279" s="77"/>
      <c r="BN279" s="77"/>
      <c r="BO279" s="77"/>
    </row>
    <row r="280" spans="3:67" s="82" customFormat="1" x14ac:dyDescent="0.25">
      <c r="C280" s="98"/>
      <c r="D280" s="99"/>
      <c r="E280" s="99"/>
      <c r="F280" s="99"/>
      <c r="G280" s="99"/>
      <c r="H280" s="99"/>
      <c r="I280" s="100"/>
      <c r="J280" s="99"/>
      <c r="K280" s="99"/>
      <c r="L280" s="99"/>
      <c r="M280" s="99"/>
      <c r="N280" s="99"/>
      <c r="O280" s="98"/>
      <c r="P280" s="98"/>
      <c r="Q280" s="98"/>
      <c r="R280" s="99"/>
      <c r="S280" s="98"/>
      <c r="T280" s="99"/>
      <c r="U280" s="99"/>
      <c r="V280" s="99"/>
      <c r="W280" s="99"/>
      <c r="X280" s="99"/>
      <c r="Y280" s="98"/>
      <c r="Z280" s="98"/>
      <c r="AA280" s="98"/>
      <c r="AB280" s="98"/>
      <c r="AC280" s="98"/>
      <c r="AF280" s="98"/>
      <c r="AG280" s="99"/>
      <c r="AH280" s="99"/>
      <c r="AI280" s="99"/>
      <c r="AJ280" s="99"/>
      <c r="AM280" s="99"/>
      <c r="AN280" s="99"/>
      <c r="AO280" s="99"/>
      <c r="AP280" s="99"/>
      <c r="AS280" s="99"/>
      <c r="AT280" s="99"/>
      <c r="AU280" s="99"/>
      <c r="AV280" s="99"/>
      <c r="AY280" s="99"/>
      <c r="AZ280" s="99"/>
      <c r="BA280" s="99"/>
      <c r="BB280" s="99"/>
      <c r="BC280" s="99"/>
      <c r="BD280" s="99"/>
      <c r="BG280" s="77"/>
      <c r="BH280" s="77"/>
      <c r="BI280" s="77"/>
      <c r="BJ280" s="77"/>
      <c r="BK280" s="77"/>
      <c r="BL280" s="77"/>
      <c r="BM280" s="77"/>
      <c r="BN280" s="77"/>
      <c r="BO280" s="77"/>
    </row>
    <row r="281" spans="3:67" s="82" customFormat="1" x14ac:dyDescent="0.25">
      <c r="C281" s="98"/>
      <c r="D281" s="99"/>
      <c r="E281" s="99"/>
      <c r="F281" s="99"/>
      <c r="G281" s="99"/>
      <c r="H281" s="99"/>
      <c r="I281" s="100"/>
      <c r="J281" s="99"/>
      <c r="K281" s="99"/>
      <c r="L281" s="99"/>
      <c r="M281" s="99"/>
      <c r="N281" s="99"/>
      <c r="O281" s="98"/>
      <c r="P281" s="98"/>
      <c r="Q281" s="98"/>
      <c r="R281" s="99"/>
      <c r="S281" s="98"/>
      <c r="T281" s="99"/>
      <c r="U281" s="99"/>
      <c r="V281" s="99"/>
      <c r="W281" s="99"/>
      <c r="X281" s="99"/>
      <c r="Y281" s="98"/>
      <c r="Z281" s="98"/>
      <c r="AA281" s="98"/>
      <c r="AB281" s="98"/>
      <c r="AC281" s="98"/>
      <c r="AF281" s="98"/>
      <c r="AG281" s="99"/>
      <c r="AH281" s="99"/>
      <c r="AI281" s="99"/>
      <c r="AJ281" s="99"/>
      <c r="AM281" s="99"/>
      <c r="AN281" s="99"/>
      <c r="AO281" s="99"/>
      <c r="AP281" s="99"/>
      <c r="AS281" s="99"/>
      <c r="AT281" s="99"/>
      <c r="AU281" s="99"/>
      <c r="AV281" s="99"/>
      <c r="AY281" s="99"/>
      <c r="AZ281" s="99"/>
      <c r="BA281" s="99"/>
      <c r="BB281" s="99"/>
      <c r="BC281" s="99"/>
      <c r="BD281" s="99"/>
      <c r="BG281" s="77"/>
      <c r="BH281" s="77"/>
      <c r="BI281" s="77"/>
      <c r="BJ281" s="77"/>
      <c r="BK281" s="77"/>
      <c r="BL281" s="77"/>
      <c r="BM281" s="77"/>
      <c r="BN281" s="77"/>
      <c r="BO281" s="77"/>
    </row>
    <row r="282" spans="3:67" s="82" customFormat="1" x14ac:dyDescent="0.25">
      <c r="C282" s="98"/>
      <c r="D282" s="99"/>
      <c r="E282" s="99"/>
      <c r="F282" s="99"/>
      <c r="G282" s="99"/>
      <c r="H282" s="99"/>
      <c r="I282" s="100"/>
      <c r="J282" s="99"/>
      <c r="K282" s="99"/>
      <c r="L282" s="99"/>
      <c r="M282" s="99"/>
      <c r="N282" s="99"/>
      <c r="O282" s="98"/>
      <c r="P282" s="98"/>
      <c r="Q282" s="98"/>
      <c r="R282" s="99"/>
      <c r="S282" s="98"/>
      <c r="T282" s="99"/>
      <c r="U282" s="99"/>
      <c r="V282" s="99"/>
      <c r="W282" s="99"/>
      <c r="X282" s="99"/>
      <c r="Y282" s="98"/>
      <c r="Z282" s="98"/>
      <c r="AA282" s="98"/>
      <c r="AB282" s="98"/>
      <c r="AC282" s="98"/>
      <c r="AF282" s="98"/>
      <c r="AG282" s="99"/>
      <c r="AH282" s="99"/>
      <c r="AI282" s="99"/>
      <c r="AJ282" s="99"/>
      <c r="AM282" s="99"/>
      <c r="AN282" s="99"/>
      <c r="AO282" s="99"/>
      <c r="AP282" s="99"/>
      <c r="AS282" s="99"/>
      <c r="AT282" s="99"/>
      <c r="AU282" s="99"/>
      <c r="AV282" s="99"/>
      <c r="AY282" s="99"/>
      <c r="AZ282" s="99"/>
      <c r="BA282" s="99"/>
      <c r="BB282" s="99"/>
      <c r="BC282" s="99"/>
      <c r="BD282" s="99"/>
      <c r="BG282" s="77"/>
      <c r="BH282" s="77"/>
      <c r="BI282" s="77"/>
      <c r="BJ282" s="77"/>
      <c r="BK282" s="77"/>
      <c r="BL282" s="77"/>
      <c r="BM282" s="77"/>
      <c r="BN282" s="77"/>
      <c r="BO282" s="77"/>
    </row>
    <row r="283" spans="3:67" s="82" customFormat="1" x14ac:dyDescent="0.25">
      <c r="C283" s="98"/>
      <c r="D283" s="99"/>
      <c r="E283" s="99"/>
      <c r="F283" s="99"/>
      <c r="G283" s="99"/>
      <c r="H283" s="99"/>
      <c r="I283" s="100"/>
      <c r="J283" s="99"/>
      <c r="K283" s="99"/>
      <c r="L283" s="99"/>
      <c r="M283" s="99"/>
      <c r="N283" s="99"/>
      <c r="O283" s="98"/>
      <c r="P283" s="98"/>
      <c r="Q283" s="98"/>
      <c r="R283" s="99"/>
      <c r="S283" s="98"/>
      <c r="T283" s="99"/>
      <c r="U283" s="99"/>
      <c r="V283" s="99"/>
      <c r="W283" s="99"/>
      <c r="X283" s="99"/>
      <c r="Y283" s="98"/>
      <c r="Z283" s="98"/>
      <c r="AA283" s="98"/>
      <c r="AB283" s="98"/>
      <c r="AC283" s="98"/>
      <c r="AF283" s="98"/>
      <c r="AG283" s="99"/>
      <c r="AH283" s="99"/>
      <c r="AI283" s="99"/>
      <c r="AJ283" s="99"/>
      <c r="AM283" s="99"/>
      <c r="AN283" s="99"/>
      <c r="AO283" s="99"/>
      <c r="AP283" s="99"/>
      <c r="AS283" s="99"/>
      <c r="AT283" s="99"/>
      <c r="AU283" s="99"/>
      <c r="AV283" s="99"/>
      <c r="AY283" s="99"/>
      <c r="AZ283" s="99"/>
      <c r="BA283" s="99"/>
      <c r="BB283" s="99"/>
      <c r="BC283" s="99"/>
      <c r="BD283" s="99"/>
      <c r="BG283" s="77"/>
      <c r="BH283" s="77"/>
      <c r="BI283" s="77"/>
      <c r="BJ283" s="77"/>
      <c r="BK283" s="77"/>
      <c r="BL283" s="77"/>
      <c r="BM283" s="77"/>
      <c r="BN283" s="77"/>
      <c r="BO283" s="77"/>
    </row>
    <row r="284" spans="3:67" s="82" customFormat="1" x14ac:dyDescent="0.25">
      <c r="C284" s="98"/>
      <c r="D284" s="99"/>
      <c r="E284" s="99"/>
      <c r="F284" s="99"/>
      <c r="G284" s="99"/>
      <c r="H284" s="99"/>
      <c r="I284" s="100"/>
      <c r="J284" s="99"/>
      <c r="K284" s="99"/>
      <c r="L284" s="99"/>
      <c r="M284" s="99"/>
      <c r="N284" s="99"/>
      <c r="O284" s="98"/>
      <c r="P284" s="98"/>
      <c r="Q284" s="98"/>
      <c r="R284" s="99"/>
      <c r="S284" s="98"/>
      <c r="T284" s="99"/>
      <c r="U284" s="99"/>
      <c r="V284" s="99"/>
      <c r="W284" s="99"/>
      <c r="X284" s="99"/>
      <c r="Y284" s="98"/>
      <c r="Z284" s="98"/>
      <c r="AA284" s="98"/>
      <c r="AB284" s="98"/>
      <c r="AC284" s="98"/>
      <c r="AF284" s="98"/>
      <c r="AG284" s="99"/>
      <c r="AH284" s="99"/>
      <c r="AI284" s="99"/>
      <c r="AJ284" s="99"/>
      <c r="AM284" s="99"/>
      <c r="AN284" s="99"/>
      <c r="AO284" s="99"/>
      <c r="AP284" s="99"/>
      <c r="AS284" s="99"/>
      <c r="AT284" s="99"/>
      <c r="AU284" s="99"/>
      <c r="AV284" s="99"/>
      <c r="AY284" s="99"/>
      <c r="AZ284" s="99"/>
      <c r="BA284" s="99"/>
      <c r="BB284" s="99"/>
      <c r="BC284" s="99"/>
      <c r="BD284" s="99"/>
      <c r="BG284" s="77"/>
      <c r="BH284" s="77"/>
      <c r="BI284" s="77"/>
      <c r="BJ284" s="77"/>
      <c r="BK284" s="77"/>
      <c r="BL284" s="77"/>
      <c r="BM284" s="77"/>
      <c r="BN284" s="77"/>
      <c r="BO284" s="77"/>
    </row>
    <row r="285" spans="3:67" s="82" customFormat="1" x14ac:dyDescent="0.25">
      <c r="C285" s="98"/>
      <c r="D285" s="99"/>
      <c r="E285" s="99"/>
      <c r="F285" s="99"/>
      <c r="G285" s="99"/>
      <c r="H285" s="99"/>
      <c r="I285" s="100"/>
      <c r="J285" s="99"/>
      <c r="K285" s="99"/>
      <c r="L285" s="99"/>
      <c r="M285" s="99"/>
      <c r="N285" s="99"/>
      <c r="O285" s="98"/>
      <c r="P285" s="98"/>
      <c r="Q285" s="98"/>
      <c r="R285" s="99"/>
      <c r="S285" s="98"/>
      <c r="T285" s="99"/>
      <c r="U285" s="99"/>
      <c r="V285" s="99"/>
      <c r="W285" s="99"/>
      <c r="X285" s="99"/>
      <c r="Y285" s="98"/>
      <c r="Z285" s="98"/>
      <c r="AA285" s="98"/>
      <c r="AB285" s="98"/>
      <c r="AC285" s="98"/>
      <c r="AF285" s="98"/>
      <c r="AG285" s="99"/>
      <c r="AH285" s="99"/>
      <c r="AI285" s="99"/>
      <c r="AJ285" s="99"/>
      <c r="AM285" s="99"/>
      <c r="AN285" s="99"/>
      <c r="AO285" s="99"/>
      <c r="AP285" s="99"/>
      <c r="AS285" s="99"/>
      <c r="AT285" s="99"/>
      <c r="AU285" s="99"/>
      <c r="AV285" s="99"/>
      <c r="AY285" s="99"/>
      <c r="AZ285" s="99"/>
      <c r="BA285" s="99"/>
      <c r="BB285" s="99"/>
      <c r="BC285" s="99"/>
      <c r="BD285" s="99"/>
      <c r="BG285" s="77"/>
      <c r="BH285" s="77"/>
      <c r="BI285" s="77"/>
      <c r="BJ285" s="77"/>
      <c r="BK285" s="77"/>
      <c r="BL285" s="77"/>
      <c r="BM285" s="77"/>
      <c r="BN285" s="77"/>
      <c r="BO285" s="77"/>
    </row>
    <row r="286" spans="3:67" s="82" customFormat="1" x14ac:dyDescent="0.25">
      <c r="C286" s="98"/>
      <c r="D286" s="99"/>
      <c r="E286" s="99"/>
      <c r="F286" s="99"/>
      <c r="G286" s="99"/>
      <c r="H286" s="99"/>
      <c r="I286" s="100"/>
      <c r="J286" s="99"/>
      <c r="K286" s="99"/>
      <c r="L286" s="99"/>
      <c r="M286" s="99"/>
      <c r="N286" s="99"/>
      <c r="O286" s="98"/>
      <c r="P286" s="98"/>
      <c r="Q286" s="98"/>
      <c r="R286" s="99"/>
      <c r="S286" s="98"/>
      <c r="T286" s="99"/>
      <c r="U286" s="99"/>
      <c r="V286" s="99"/>
      <c r="W286" s="99"/>
      <c r="X286" s="99"/>
      <c r="Y286" s="98"/>
      <c r="Z286" s="98"/>
      <c r="AA286" s="98"/>
      <c r="AB286" s="98"/>
      <c r="AC286" s="98"/>
      <c r="AF286" s="98"/>
      <c r="AG286" s="99"/>
      <c r="AH286" s="99"/>
      <c r="AI286" s="99"/>
      <c r="AJ286" s="99"/>
      <c r="AM286" s="99"/>
      <c r="AN286" s="99"/>
      <c r="AO286" s="99"/>
      <c r="AP286" s="99"/>
      <c r="AS286" s="99"/>
      <c r="AT286" s="99"/>
      <c r="AU286" s="99"/>
      <c r="AV286" s="99"/>
      <c r="AY286" s="99"/>
      <c r="AZ286" s="99"/>
      <c r="BA286" s="99"/>
      <c r="BB286" s="99"/>
      <c r="BC286" s="99"/>
      <c r="BD286" s="99"/>
      <c r="BG286" s="77"/>
      <c r="BH286" s="77"/>
      <c r="BI286" s="77"/>
      <c r="BJ286" s="77"/>
      <c r="BK286" s="77"/>
      <c r="BL286" s="77"/>
      <c r="BM286" s="77"/>
      <c r="BN286" s="77"/>
      <c r="BO286" s="77"/>
    </row>
    <row r="287" spans="3:67" s="82" customFormat="1" x14ac:dyDescent="0.25">
      <c r="C287" s="98"/>
      <c r="D287" s="99"/>
      <c r="E287" s="99"/>
      <c r="F287" s="99"/>
      <c r="G287" s="99"/>
      <c r="H287" s="99"/>
      <c r="I287" s="100"/>
      <c r="J287" s="99"/>
      <c r="K287" s="99"/>
      <c r="L287" s="99"/>
      <c r="M287" s="99"/>
      <c r="N287" s="99"/>
      <c r="O287" s="98"/>
      <c r="P287" s="98"/>
      <c r="Q287" s="98"/>
      <c r="R287" s="99"/>
      <c r="S287" s="98"/>
      <c r="T287" s="99"/>
      <c r="U287" s="99"/>
      <c r="V287" s="99"/>
      <c r="W287" s="99"/>
      <c r="X287" s="99"/>
      <c r="Y287" s="98"/>
      <c r="Z287" s="98"/>
      <c r="AA287" s="98"/>
      <c r="AB287" s="98"/>
      <c r="AC287" s="98"/>
      <c r="AF287" s="98"/>
      <c r="AG287" s="99"/>
      <c r="AH287" s="99"/>
      <c r="AI287" s="99"/>
      <c r="AJ287" s="99"/>
      <c r="AM287" s="99"/>
      <c r="AN287" s="99"/>
      <c r="AO287" s="99"/>
      <c r="AP287" s="99"/>
      <c r="AS287" s="99"/>
      <c r="AT287" s="99"/>
      <c r="AU287" s="99"/>
      <c r="AV287" s="99"/>
      <c r="AY287" s="99"/>
      <c r="AZ287" s="99"/>
      <c r="BA287" s="99"/>
      <c r="BB287" s="99"/>
      <c r="BC287" s="99"/>
      <c r="BD287" s="99"/>
      <c r="BG287" s="77"/>
      <c r="BH287" s="77"/>
      <c r="BI287" s="77"/>
      <c r="BJ287" s="77"/>
      <c r="BK287" s="77"/>
      <c r="BL287" s="77"/>
      <c r="BM287" s="77"/>
      <c r="BN287" s="77"/>
      <c r="BO287" s="77"/>
    </row>
    <row r="288" spans="3:67" s="82" customFormat="1" x14ac:dyDescent="0.25">
      <c r="C288" s="98"/>
      <c r="D288" s="99"/>
      <c r="E288" s="99"/>
      <c r="F288" s="99"/>
      <c r="G288" s="99"/>
      <c r="H288" s="99"/>
      <c r="I288" s="100"/>
      <c r="J288" s="99"/>
      <c r="K288" s="99"/>
      <c r="L288" s="99"/>
      <c r="M288" s="99"/>
      <c r="N288" s="99"/>
      <c r="O288" s="98"/>
      <c r="P288" s="98"/>
      <c r="Q288" s="98"/>
      <c r="R288" s="99"/>
      <c r="S288" s="98"/>
      <c r="T288" s="99"/>
      <c r="U288" s="99"/>
      <c r="V288" s="99"/>
      <c r="W288" s="99"/>
      <c r="X288" s="99"/>
      <c r="Y288" s="98"/>
      <c r="Z288" s="98"/>
      <c r="AA288" s="98"/>
      <c r="AB288" s="98"/>
      <c r="AC288" s="98"/>
      <c r="AF288" s="98"/>
      <c r="AG288" s="99"/>
      <c r="AH288" s="99"/>
      <c r="AI288" s="99"/>
      <c r="AJ288" s="99"/>
      <c r="AM288" s="99"/>
      <c r="AN288" s="99"/>
      <c r="AO288" s="99"/>
      <c r="AP288" s="99"/>
      <c r="AS288" s="99"/>
      <c r="AT288" s="99"/>
      <c r="AU288" s="99"/>
      <c r="AV288" s="99"/>
      <c r="AY288" s="99"/>
      <c r="AZ288" s="99"/>
      <c r="BA288" s="99"/>
      <c r="BB288" s="99"/>
      <c r="BC288" s="99"/>
      <c r="BD288" s="99"/>
      <c r="BG288" s="77"/>
      <c r="BH288" s="77"/>
      <c r="BI288" s="77"/>
      <c r="BJ288" s="77"/>
      <c r="BK288" s="77"/>
      <c r="BL288" s="77"/>
      <c r="BM288" s="77"/>
      <c r="BN288" s="77"/>
      <c r="BO288" s="77"/>
    </row>
    <row r="289" spans="3:67" s="82" customFormat="1" x14ac:dyDescent="0.25">
      <c r="C289" s="98"/>
      <c r="D289" s="99"/>
      <c r="E289" s="99"/>
      <c r="F289" s="99"/>
      <c r="G289" s="99"/>
      <c r="H289" s="99"/>
      <c r="I289" s="100"/>
      <c r="J289" s="99"/>
      <c r="K289" s="99"/>
      <c r="L289" s="99"/>
      <c r="M289" s="99"/>
      <c r="N289" s="99"/>
      <c r="O289" s="98"/>
      <c r="P289" s="98"/>
      <c r="Q289" s="98"/>
      <c r="R289" s="99"/>
      <c r="S289" s="98"/>
      <c r="T289" s="99"/>
      <c r="U289" s="99"/>
      <c r="V289" s="99"/>
      <c r="W289" s="99"/>
      <c r="X289" s="99"/>
      <c r="Y289" s="98"/>
      <c r="Z289" s="98"/>
      <c r="AA289" s="98"/>
      <c r="AB289" s="98"/>
      <c r="AC289" s="98"/>
      <c r="AF289" s="98"/>
      <c r="AG289" s="99"/>
      <c r="AH289" s="99"/>
      <c r="AI289" s="99"/>
      <c r="AJ289" s="99"/>
      <c r="AM289" s="99"/>
      <c r="AN289" s="99"/>
      <c r="AO289" s="99"/>
      <c r="AP289" s="99"/>
      <c r="AS289" s="99"/>
      <c r="AT289" s="99"/>
      <c r="AU289" s="99"/>
      <c r="AV289" s="99"/>
      <c r="AY289" s="99"/>
      <c r="AZ289" s="99"/>
      <c r="BA289" s="99"/>
      <c r="BB289" s="99"/>
      <c r="BC289" s="99"/>
      <c r="BD289" s="99"/>
      <c r="BG289" s="77"/>
      <c r="BH289" s="77"/>
      <c r="BI289" s="77"/>
      <c r="BJ289" s="77"/>
      <c r="BK289" s="77"/>
      <c r="BL289" s="77"/>
      <c r="BM289" s="77"/>
      <c r="BN289" s="77"/>
      <c r="BO289" s="77"/>
    </row>
    <row r="290" spans="3:67" s="82" customFormat="1" x14ac:dyDescent="0.25">
      <c r="C290" s="98"/>
      <c r="D290" s="99"/>
      <c r="E290" s="99"/>
      <c r="F290" s="99"/>
      <c r="G290" s="99"/>
      <c r="H290" s="99"/>
      <c r="I290" s="100"/>
      <c r="J290" s="99"/>
      <c r="K290" s="99"/>
      <c r="L290" s="99"/>
      <c r="M290" s="99"/>
      <c r="N290" s="99"/>
      <c r="O290" s="98"/>
      <c r="P290" s="98"/>
      <c r="Q290" s="98"/>
      <c r="R290" s="99"/>
      <c r="S290" s="98"/>
      <c r="T290" s="99"/>
      <c r="U290" s="99"/>
      <c r="V290" s="99"/>
      <c r="W290" s="99"/>
      <c r="X290" s="99"/>
      <c r="Y290" s="98"/>
      <c r="Z290" s="98"/>
      <c r="AA290" s="98"/>
      <c r="AB290" s="98"/>
      <c r="AC290" s="98"/>
      <c r="AF290" s="98"/>
      <c r="AG290" s="99"/>
      <c r="AH290" s="99"/>
      <c r="AI290" s="99"/>
      <c r="AJ290" s="99"/>
      <c r="AM290" s="99"/>
      <c r="AN290" s="99"/>
      <c r="AO290" s="99"/>
      <c r="AP290" s="99"/>
      <c r="AS290" s="99"/>
      <c r="AT290" s="99"/>
      <c r="AU290" s="99"/>
      <c r="AV290" s="99"/>
      <c r="AY290" s="99"/>
      <c r="AZ290" s="99"/>
      <c r="BA290" s="99"/>
      <c r="BB290" s="99"/>
      <c r="BC290" s="99"/>
      <c r="BD290" s="99"/>
      <c r="BG290" s="77"/>
      <c r="BH290" s="77"/>
      <c r="BI290" s="77"/>
      <c r="BJ290" s="77"/>
      <c r="BK290" s="77"/>
      <c r="BL290" s="77"/>
      <c r="BM290" s="77"/>
      <c r="BN290" s="77"/>
      <c r="BO290" s="77"/>
    </row>
    <row r="291" spans="3:67" s="82" customFormat="1" x14ac:dyDescent="0.25">
      <c r="C291" s="98"/>
      <c r="D291" s="99"/>
      <c r="E291" s="99"/>
      <c r="F291" s="99"/>
      <c r="G291" s="99"/>
      <c r="H291" s="99"/>
      <c r="I291" s="100"/>
      <c r="J291" s="99"/>
      <c r="K291" s="99"/>
      <c r="L291" s="99"/>
      <c r="M291" s="99"/>
      <c r="N291" s="99"/>
      <c r="O291" s="98"/>
      <c r="P291" s="98"/>
      <c r="Q291" s="98"/>
      <c r="R291" s="99"/>
      <c r="S291" s="98"/>
      <c r="T291" s="99"/>
      <c r="U291" s="99"/>
      <c r="V291" s="99"/>
      <c r="W291" s="99"/>
      <c r="X291" s="99"/>
      <c r="Y291" s="98"/>
      <c r="Z291" s="98"/>
      <c r="AA291" s="98"/>
      <c r="AB291" s="98"/>
      <c r="AC291" s="98"/>
      <c r="AF291" s="98"/>
      <c r="AG291" s="99"/>
      <c r="AH291" s="99"/>
      <c r="AI291" s="99"/>
      <c r="AJ291" s="99"/>
      <c r="AM291" s="99"/>
      <c r="AN291" s="99"/>
      <c r="AO291" s="99"/>
      <c r="AP291" s="99"/>
      <c r="AS291" s="99"/>
      <c r="AT291" s="99"/>
      <c r="AU291" s="99"/>
      <c r="AV291" s="99"/>
      <c r="AY291" s="99"/>
      <c r="AZ291" s="99"/>
      <c r="BA291" s="99"/>
      <c r="BB291" s="99"/>
      <c r="BC291" s="99"/>
      <c r="BD291" s="99"/>
      <c r="BG291" s="77"/>
      <c r="BH291" s="77"/>
      <c r="BI291" s="77"/>
      <c r="BJ291" s="77"/>
      <c r="BK291" s="77"/>
      <c r="BL291" s="77"/>
      <c r="BM291" s="77"/>
      <c r="BN291" s="77"/>
      <c r="BO291" s="77"/>
    </row>
    <row r="292" spans="3:67" s="82" customFormat="1" x14ac:dyDescent="0.25">
      <c r="C292" s="98"/>
      <c r="D292" s="99"/>
      <c r="E292" s="99"/>
      <c r="F292" s="99"/>
      <c r="G292" s="99"/>
      <c r="H292" s="99"/>
      <c r="I292" s="100"/>
      <c r="J292" s="99"/>
      <c r="K292" s="99"/>
      <c r="L292" s="99"/>
      <c r="M292" s="99"/>
      <c r="N292" s="99"/>
      <c r="O292" s="98"/>
      <c r="P292" s="98"/>
      <c r="Q292" s="98"/>
      <c r="R292" s="99"/>
      <c r="S292" s="98"/>
      <c r="T292" s="99"/>
      <c r="U292" s="99"/>
      <c r="V292" s="99"/>
      <c r="W292" s="99"/>
      <c r="X292" s="99"/>
      <c r="Y292" s="98"/>
      <c r="Z292" s="98"/>
      <c r="AA292" s="98"/>
      <c r="AB292" s="98"/>
      <c r="AC292" s="98"/>
      <c r="AF292" s="98"/>
      <c r="AG292" s="99"/>
      <c r="AH292" s="99"/>
      <c r="AI292" s="99"/>
      <c r="AJ292" s="99"/>
      <c r="AM292" s="99"/>
      <c r="AN292" s="99"/>
      <c r="AO292" s="99"/>
      <c r="AP292" s="99"/>
      <c r="AS292" s="99"/>
      <c r="AT292" s="99"/>
      <c r="AU292" s="99"/>
      <c r="AV292" s="99"/>
      <c r="AY292" s="99"/>
      <c r="AZ292" s="99"/>
      <c r="BA292" s="99"/>
      <c r="BB292" s="99"/>
      <c r="BC292" s="99"/>
      <c r="BD292" s="99"/>
      <c r="BG292" s="77"/>
      <c r="BH292" s="77"/>
      <c r="BI292" s="77"/>
      <c r="BJ292" s="77"/>
      <c r="BK292" s="77"/>
      <c r="BL292" s="77"/>
      <c r="BM292" s="77"/>
      <c r="BN292" s="77"/>
      <c r="BO292" s="77"/>
    </row>
    <row r="293" spans="3:67" s="82" customFormat="1" x14ac:dyDescent="0.25">
      <c r="C293" s="98"/>
      <c r="D293" s="99"/>
      <c r="E293" s="99"/>
      <c r="F293" s="99"/>
      <c r="G293" s="99"/>
      <c r="H293" s="99"/>
      <c r="I293" s="100"/>
      <c r="J293" s="99"/>
      <c r="K293" s="99"/>
      <c r="L293" s="99"/>
      <c r="M293" s="99"/>
      <c r="N293" s="99"/>
      <c r="O293" s="98"/>
      <c r="P293" s="98"/>
      <c r="Q293" s="98"/>
      <c r="R293" s="99"/>
      <c r="S293" s="98"/>
      <c r="T293" s="99"/>
      <c r="U293" s="99"/>
      <c r="V293" s="99"/>
      <c r="W293" s="99"/>
      <c r="X293" s="99"/>
      <c r="Y293" s="98"/>
      <c r="Z293" s="98"/>
      <c r="AA293" s="98"/>
      <c r="AB293" s="98"/>
      <c r="AC293" s="98"/>
      <c r="AF293" s="98"/>
      <c r="AG293" s="99"/>
      <c r="AH293" s="99"/>
      <c r="AI293" s="99"/>
      <c r="AJ293" s="99"/>
      <c r="AM293" s="99"/>
      <c r="AN293" s="99"/>
      <c r="AO293" s="99"/>
      <c r="AP293" s="99"/>
      <c r="AS293" s="99"/>
      <c r="AT293" s="99"/>
      <c r="AU293" s="99"/>
      <c r="AV293" s="99"/>
      <c r="AY293" s="99"/>
      <c r="AZ293" s="99"/>
      <c r="BA293" s="99"/>
      <c r="BB293" s="99"/>
      <c r="BC293" s="99"/>
      <c r="BD293" s="99"/>
      <c r="BG293" s="77"/>
      <c r="BH293" s="77"/>
      <c r="BI293" s="77"/>
      <c r="BJ293" s="77"/>
      <c r="BK293" s="77"/>
      <c r="BL293" s="77"/>
      <c r="BM293" s="77"/>
      <c r="BN293" s="77"/>
      <c r="BO293" s="77"/>
    </row>
    <row r="294" spans="3:67" s="82" customFormat="1" x14ac:dyDescent="0.25">
      <c r="C294" s="98"/>
      <c r="D294" s="99"/>
      <c r="E294" s="99"/>
      <c r="F294" s="99"/>
      <c r="G294" s="99"/>
      <c r="H294" s="99"/>
      <c r="I294" s="100"/>
      <c r="J294" s="99"/>
      <c r="K294" s="99"/>
      <c r="L294" s="99"/>
      <c r="M294" s="99"/>
      <c r="N294" s="99"/>
      <c r="O294" s="98"/>
      <c r="P294" s="98"/>
      <c r="Q294" s="98"/>
      <c r="R294" s="99"/>
      <c r="S294" s="98"/>
      <c r="T294" s="99"/>
      <c r="U294" s="99"/>
      <c r="V294" s="99"/>
      <c r="W294" s="99"/>
      <c r="X294" s="99"/>
      <c r="Y294" s="98"/>
      <c r="Z294" s="98"/>
      <c r="AA294" s="98"/>
      <c r="AB294" s="98"/>
      <c r="AC294" s="98"/>
      <c r="AF294" s="98"/>
      <c r="AG294" s="99"/>
      <c r="AH294" s="99"/>
      <c r="AI294" s="99"/>
      <c r="AJ294" s="99"/>
      <c r="AM294" s="99"/>
      <c r="AN294" s="99"/>
      <c r="AO294" s="99"/>
      <c r="AP294" s="99"/>
      <c r="AS294" s="99"/>
      <c r="AT294" s="99"/>
      <c r="AU294" s="99"/>
      <c r="AV294" s="99"/>
      <c r="AY294" s="99"/>
      <c r="AZ294" s="99"/>
      <c r="BA294" s="99"/>
      <c r="BB294" s="99"/>
      <c r="BC294" s="99"/>
      <c r="BD294" s="99"/>
      <c r="BG294" s="77"/>
      <c r="BH294" s="77"/>
      <c r="BI294" s="77"/>
      <c r="BJ294" s="77"/>
      <c r="BK294" s="77"/>
      <c r="BL294" s="77"/>
      <c r="BM294" s="77"/>
      <c r="BN294" s="77"/>
      <c r="BO294" s="77"/>
    </row>
    <row r="295" spans="3:67" s="82" customFormat="1" x14ac:dyDescent="0.25">
      <c r="C295" s="98"/>
      <c r="D295" s="99"/>
      <c r="E295" s="99"/>
      <c r="F295" s="99"/>
      <c r="G295" s="99"/>
      <c r="H295" s="99"/>
      <c r="I295" s="100"/>
      <c r="J295" s="99"/>
      <c r="K295" s="99"/>
      <c r="L295" s="99"/>
      <c r="M295" s="99"/>
      <c r="N295" s="99"/>
      <c r="O295" s="98"/>
      <c r="P295" s="98"/>
      <c r="Q295" s="98"/>
      <c r="R295" s="99"/>
      <c r="S295" s="98"/>
      <c r="T295" s="99"/>
      <c r="U295" s="99"/>
      <c r="V295" s="99"/>
      <c r="W295" s="99"/>
      <c r="X295" s="99"/>
      <c r="Y295" s="98"/>
      <c r="Z295" s="98"/>
      <c r="AA295" s="98"/>
      <c r="AB295" s="98"/>
      <c r="AC295" s="98"/>
      <c r="AF295" s="98"/>
      <c r="AG295" s="99"/>
      <c r="AH295" s="99"/>
      <c r="AI295" s="99"/>
      <c r="AJ295" s="99"/>
      <c r="AM295" s="99"/>
      <c r="AN295" s="99"/>
      <c r="AO295" s="99"/>
      <c r="AP295" s="99"/>
      <c r="AS295" s="99"/>
      <c r="AT295" s="99"/>
      <c r="AU295" s="99"/>
      <c r="AV295" s="99"/>
      <c r="AY295" s="99"/>
      <c r="AZ295" s="99"/>
      <c r="BA295" s="99"/>
      <c r="BB295" s="99"/>
      <c r="BC295" s="99"/>
      <c r="BD295" s="99"/>
      <c r="BG295" s="77"/>
      <c r="BH295" s="77"/>
      <c r="BI295" s="77"/>
      <c r="BJ295" s="77"/>
      <c r="BK295" s="77"/>
      <c r="BL295" s="77"/>
      <c r="BM295" s="77"/>
      <c r="BN295" s="77"/>
      <c r="BO295" s="77"/>
    </row>
    <row r="296" spans="3:67" s="82" customFormat="1" x14ac:dyDescent="0.25">
      <c r="C296" s="98"/>
      <c r="D296" s="99"/>
      <c r="E296" s="99"/>
      <c r="F296" s="99"/>
      <c r="G296" s="99"/>
      <c r="H296" s="99"/>
      <c r="I296" s="100"/>
      <c r="J296" s="99"/>
      <c r="K296" s="99"/>
      <c r="L296" s="99"/>
      <c r="M296" s="99"/>
      <c r="N296" s="99"/>
      <c r="O296" s="98"/>
      <c r="P296" s="98"/>
      <c r="Q296" s="98"/>
      <c r="R296" s="99"/>
      <c r="S296" s="98"/>
      <c r="T296" s="99"/>
      <c r="U296" s="99"/>
      <c r="V296" s="99"/>
      <c r="W296" s="99"/>
      <c r="X296" s="99"/>
      <c r="Y296" s="98"/>
      <c r="Z296" s="98"/>
      <c r="AA296" s="98"/>
      <c r="AB296" s="98"/>
      <c r="AC296" s="98"/>
      <c r="AF296" s="98"/>
      <c r="AG296" s="99"/>
      <c r="AH296" s="99"/>
      <c r="AI296" s="99"/>
      <c r="AJ296" s="99"/>
      <c r="AM296" s="99"/>
      <c r="AN296" s="99"/>
      <c r="AO296" s="99"/>
      <c r="AP296" s="99"/>
      <c r="AS296" s="99"/>
      <c r="AT296" s="99"/>
      <c r="AU296" s="99"/>
      <c r="AV296" s="99"/>
      <c r="AY296" s="99"/>
      <c r="AZ296" s="99"/>
      <c r="BA296" s="99"/>
      <c r="BB296" s="99"/>
      <c r="BC296" s="99"/>
      <c r="BD296" s="99"/>
      <c r="BG296" s="77"/>
      <c r="BH296" s="77"/>
      <c r="BI296" s="77"/>
      <c r="BJ296" s="77"/>
      <c r="BK296" s="77"/>
      <c r="BL296" s="77"/>
      <c r="BM296" s="77"/>
      <c r="BN296" s="77"/>
      <c r="BO296" s="77"/>
    </row>
    <row r="297" spans="3:67" s="82" customFormat="1" x14ac:dyDescent="0.25">
      <c r="C297" s="98"/>
      <c r="D297" s="99"/>
      <c r="E297" s="99"/>
      <c r="F297" s="99"/>
      <c r="G297" s="99"/>
      <c r="H297" s="99"/>
      <c r="I297" s="100"/>
      <c r="J297" s="99"/>
      <c r="K297" s="99"/>
      <c r="L297" s="99"/>
      <c r="M297" s="99"/>
      <c r="N297" s="99"/>
      <c r="O297" s="98"/>
      <c r="P297" s="98"/>
      <c r="Q297" s="98"/>
      <c r="R297" s="99"/>
      <c r="S297" s="98"/>
      <c r="T297" s="99"/>
      <c r="U297" s="99"/>
      <c r="V297" s="99"/>
      <c r="W297" s="99"/>
      <c r="X297" s="99"/>
      <c r="Y297" s="98"/>
      <c r="Z297" s="98"/>
      <c r="AA297" s="98"/>
      <c r="AB297" s="98"/>
      <c r="AC297" s="98"/>
      <c r="AF297" s="98"/>
      <c r="AG297" s="99"/>
      <c r="AH297" s="99"/>
      <c r="AI297" s="99"/>
      <c r="AJ297" s="99"/>
      <c r="AM297" s="99"/>
      <c r="AN297" s="99"/>
      <c r="AO297" s="99"/>
      <c r="AP297" s="99"/>
      <c r="AS297" s="99"/>
      <c r="AT297" s="99"/>
      <c r="AU297" s="99"/>
      <c r="AV297" s="99"/>
      <c r="AY297" s="99"/>
      <c r="AZ297" s="99"/>
      <c r="BA297" s="99"/>
      <c r="BB297" s="99"/>
      <c r="BC297" s="99"/>
      <c r="BD297" s="99"/>
      <c r="BG297" s="77"/>
      <c r="BH297" s="77"/>
      <c r="BI297" s="77"/>
      <c r="BJ297" s="77"/>
      <c r="BK297" s="77"/>
      <c r="BL297" s="77"/>
      <c r="BM297" s="77"/>
      <c r="BN297" s="77"/>
      <c r="BO297" s="77"/>
    </row>
    <row r="298" spans="3:67" s="82" customFormat="1" x14ac:dyDescent="0.25">
      <c r="C298" s="98"/>
      <c r="D298" s="99"/>
      <c r="E298" s="99"/>
      <c r="F298" s="99"/>
      <c r="G298" s="99"/>
      <c r="H298" s="99"/>
      <c r="I298" s="100"/>
      <c r="J298" s="99"/>
      <c r="K298" s="99"/>
      <c r="L298" s="99"/>
      <c r="M298" s="99"/>
      <c r="N298" s="99"/>
      <c r="O298" s="98"/>
      <c r="P298" s="98"/>
      <c r="Q298" s="98"/>
      <c r="R298" s="99"/>
      <c r="S298" s="98"/>
      <c r="T298" s="99"/>
      <c r="U298" s="99"/>
      <c r="V298" s="99"/>
      <c r="W298" s="99"/>
      <c r="X298" s="99"/>
      <c r="Y298" s="98"/>
      <c r="Z298" s="98"/>
      <c r="AA298" s="98"/>
      <c r="AB298" s="98"/>
      <c r="AC298" s="98"/>
      <c r="AF298" s="98"/>
      <c r="AG298" s="99"/>
      <c r="AH298" s="99"/>
      <c r="AI298" s="99"/>
      <c r="AJ298" s="99"/>
      <c r="AM298" s="99"/>
      <c r="AN298" s="99"/>
      <c r="AO298" s="99"/>
      <c r="AP298" s="99"/>
      <c r="AS298" s="99"/>
      <c r="AT298" s="99"/>
      <c r="AU298" s="99"/>
      <c r="AV298" s="99"/>
      <c r="AY298" s="99"/>
      <c r="AZ298" s="99"/>
      <c r="BA298" s="99"/>
      <c r="BB298" s="99"/>
      <c r="BC298" s="99"/>
      <c r="BD298" s="99"/>
      <c r="BG298" s="77"/>
      <c r="BH298" s="77"/>
      <c r="BI298" s="77"/>
      <c r="BJ298" s="77"/>
      <c r="BK298" s="77"/>
      <c r="BL298" s="77"/>
      <c r="BM298" s="77"/>
      <c r="BN298" s="77"/>
      <c r="BO298" s="77"/>
    </row>
    <row r="299" spans="3:67" s="82" customFormat="1" x14ac:dyDescent="0.25">
      <c r="C299" s="98"/>
      <c r="D299" s="99"/>
      <c r="E299" s="99"/>
      <c r="F299" s="99"/>
      <c r="G299" s="99"/>
      <c r="H299" s="99"/>
      <c r="I299" s="100"/>
      <c r="J299" s="99"/>
      <c r="K299" s="99"/>
      <c r="L299" s="99"/>
      <c r="M299" s="99"/>
      <c r="N299" s="99"/>
      <c r="O299" s="98"/>
      <c r="P299" s="98"/>
      <c r="Q299" s="98"/>
      <c r="R299" s="99"/>
      <c r="S299" s="98"/>
      <c r="T299" s="99"/>
      <c r="U299" s="99"/>
      <c r="V299" s="99"/>
      <c r="W299" s="99"/>
      <c r="X299" s="99"/>
      <c r="Y299" s="98"/>
      <c r="Z299" s="98"/>
      <c r="AA299" s="98"/>
      <c r="AB299" s="98"/>
      <c r="AC299" s="98"/>
      <c r="AF299" s="98"/>
      <c r="AG299" s="99"/>
      <c r="AH299" s="99"/>
      <c r="AI299" s="99"/>
      <c r="AJ299" s="99"/>
      <c r="AM299" s="99"/>
      <c r="AN299" s="99"/>
      <c r="AO299" s="99"/>
      <c r="AP299" s="99"/>
      <c r="AS299" s="99"/>
      <c r="AT299" s="99"/>
      <c r="AU299" s="99"/>
      <c r="AV299" s="99"/>
      <c r="AY299" s="99"/>
      <c r="AZ299" s="99"/>
      <c r="BA299" s="99"/>
      <c r="BB299" s="99"/>
      <c r="BC299" s="99"/>
      <c r="BD299" s="99"/>
      <c r="BG299" s="77"/>
      <c r="BH299" s="77"/>
      <c r="BI299" s="77"/>
      <c r="BJ299" s="77"/>
      <c r="BK299" s="77"/>
      <c r="BL299" s="77"/>
      <c r="BM299" s="77"/>
      <c r="BN299" s="77"/>
      <c r="BO299" s="77"/>
    </row>
    <row r="300" spans="3:67" s="82" customFormat="1" x14ac:dyDescent="0.25">
      <c r="C300" s="98"/>
      <c r="D300" s="99"/>
      <c r="E300" s="99"/>
      <c r="F300" s="99"/>
      <c r="G300" s="99"/>
      <c r="H300" s="99"/>
      <c r="I300" s="100"/>
      <c r="J300" s="99"/>
      <c r="K300" s="99"/>
      <c r="L300" s="99"/>
      <c r="M300" s="99"/>
      <c r="N300" s="99"/>
      <c r="O300" s="98"/>
      <c r="P300" s="98"/>
      <c r="Q300" s="98"/>
      <c r="R300" s="99"/>
      <c r="S300" s="98"/>
      <c r="T300" s="99"/>
      <c r="U300" s="99"/>
      <c r="V300" s="99"/>
      <c r="W300" s="99"/>
      <c r="X300" s="99"/>
      <c r="Y300" s="98"/>
      <c r="Z300" s="98"/>
      <c r="AA300" s="98"/>
      <c r="AB300" s="98"/>
      <c r="AC300" s="98"/>
      <c r="AF300" s="98"/>
      <c r="AG300" s="99"/>
      <c r="AH300" s="99"/>
      <c r="AI300" s="99"/>
      <c r="AJ300" s="99"/>
      <c r="AM300" s="99"/>
      <c r="AN300" s="99"/>
      <c r="AO300" s="99"/>
      <c r="AP300" s="99"/>
      <c r="AS300" s="99"/>
      <c r="AT300" s="99"/>
      <c r="AU300" s="99"/>
      <c r="AV300" s="99"/>
      <c r="AY300" s="99"/>
      <c r="AZ300" s="99"/>
      <c r="BA300" s="99"/>
      <c r="BB300" s="99"/>
      <c r="BC300" s="99"/>
      <c r="BD300" s="99"/>
      <c r="BG300" s="77"/>
      <c r="BH300" s="77"/>
      <c r="BI300" s="77"/>
      <c r="BJ300" s="77"/>
      <c r="BK300" s="77"/>
      <c r="BL300" s="77"/>
      <c r="BM300" s="77"/>
      <c r="BN300" s="77"/>
      <c r="BO300" s="77"/>
    </row>
    <row r="301" spans="3:67" s="82" customFormat="1" x14ac:dyDescent="0.25">
      <c r="C301" s="98"/>
      <c r="D301" s="99"/>
      <c r="E301" s="99"/>
      <c r="F301" s="99"/>
      <c r="G301" s="99"/>
      <c r="H301" s="99"/>
      <c r="I301" s="100"/>
      <c r="J301" s="99"/>
      <c r="K301" s="99"/>
      <c r="L301" s="99"/>
      <c r="M301" s="99"/>
      <c r="N301" s="99"/>
      <c r="O301" s="98"/>
      <c r="P301" s="98"/>
      <c r="Q301" s="98"/>
      <c r="R301" s="99"/>
      <c r="S301" s="98"/>
      <c r="T301" s="99"/>
      <c r="U301" s="99"/>
      <c r="V301" s="99"/>
      <c r="W301" s="99"/>
      <c r="X301" s="99"/>
      <c r="Y301" s="98"/>
      <c r="Z301" s="98"/>
      <c r="AA301" s="98"/>
      <c r="AB301" s="98"/>
      <c r="AC301" s="98"/>
      <c r="AF301" s="98"/>
      <c r="AG301" s="99"/>
      <c r="AH301" s="99"/>
      <c r="AI301" s="99"/>
      <c r="AJ301" s="99"/>
      <c r="AM301" s="99"/>
      <c r="AN301" s="99"/>
      <c r="AO301" s="99"/>
      <c r="AP301" s="99"/>
      <c r="AS301" s="99"/>
      <c r="AT301" s="99"/>
      <c r="AU301" s="99"/>
      <c r="AV301" s="99"/>
      <c r="AY301" s="99"/>
      <c r="AZ301" s="99"/>
      <c r="BA301" s="99"/>
      <c r="BB301" s="99"/>
      <c r="BC301" s="99"/>
      <c r="BD301" s="99"/>
      <c r="BG301" s="77"/>
      <c r="BH301" s="77"/>
      <c r="BI301" s="77"/>
      <c r="BJ301" s="77"/>
      <c r="BK301" s="77"/>
      <c r="BL301" s="77"/>
      <c r="BM301" s="77"/>
      <c r="BN301" s="77"/>
      <c r="BO301" s="77"/>
    </row>
    <row r="302" spans="3:67" s="82" customFormat="1" x14ac:dyDescent="0.25">
      <c r="C302" s="98"/>
      <c r="D302" s="99"/>
      <c r="E302" s="99"/>
      <c r="F302" s="99"/>
      <c r="G302" s="99"/>
      <c r="H302" s="99"/>
      <c r="I302" s="100"/>
      <c r="J302" s="99"/>
      <c r="K302" s="99"/>
      <c r="L302" s="99"/>
      <c r="M302" s="99"/>
      <c r="N302" s="99"/>
      <c r="O302" s="98"/>
      <c r="P302" s="98"/>
      <c r="Q302" s="98"/>
      <c r="R302" s="99"/>
      <c r="S302" s="98"/>
      <c r="T302" s="99"/>
      <c r="U302" s="99"/>
      <c r="V302" s="99"/>
      <c r="W302" s="99"/>
      <c r="X302" s="99"/>
      <c r="Y302" s="98"/>
      <c r="Z302" s="98"/>
      <c r="AA302" s="98"/>
      <c r="AB302" s="98"/>
      <c r="AC302" s="98"/>
      <c r="AF302" s="98"/>
      <c r="AG302" s="99"/>
      <c r="AH302" s="99"/>
      <c r="AI302" s="99"/>
      <c r="AJ302" s="99"/>
      <c r="AM302" s="99"/>
      <c r="AN302" s="99"/>
      <c r="AO302" s="99"/>
      <c r="AP302" s="99"/>
      <c r="AS302" s="99"/>
      <c r="AT302" s="99"/>
      <c r="AU302" s="99"/>
      <c r="AV302" s="99"/>
      <c r="AY302" s="99"/>
      <c r="AZ302" s="99"/>
      <c r="BA302" s="99"/>
      <c r="BB302" s="99"/>
      <c r="BC302" s="99"/>
      <c r="BD302" s="99"/>
      <c r="BG302" s="77"/>
      <c r="BH302" s="77"/>
      <c r="BI302" s="77"/>
      <c r="BJ302" s="77"/>
      <c r="BK302" s="77"/>
      <c r="BL302" s="77"/>
      <c r="BM302" s="77"/>
      <c r="BN302" s="77"/>
      <c r="BO302" s="77"/>
    </row>
    <row r="303" spans="3:67" s="82" customFormat="1" x14ac:dyDescent="0.25">
      <c r="C303" s="98"/>
      <c r="D303" s="99"/>
      <c r="E303" s="99"/>
      <c r="F303" s="99"/>
      <c r="G303" s="99"/>
      <c r="H303" s="99"/>
      <c r="I303" s="100"/>
      <c r="J303" s="99"/>
      <c r="K303" s="99"/>
      <c r="L303" s="99"/>
      <c r="M303" s="99"/>
      <c r="N303" s="99"/>
      <c r="O303" s="98"/>
      <c r="P303" s="98"/>
      <c r="Q303" s="98"/>
      <c r="R303" s="99"/>
      <c r="S303" s="98"/>
      <c r="T303" s="99"/>
      <c r="U303" s="99"/>
      <c r="V303" s="99"/>
      <c r="W303" s="99"/>
      <c r="X303" s="99"/>
      <c r="Y303" s="98"/>
      <c r="Z303" s="98"/>
      <c r="AA303" s="98"/>
      <c r="AB303" s="98"/>
      <c r="AC303" s="98"/>
      <c r="AF303" s="98"/>
      <c r="AG303" s="99"/>
      <c r="AH303" s="99"/>
      <c r="AI303" s="99"/>
      <c r="AJ303" s="99"/>
      <c r="AM303" s="99"/>
      <c r="AN303" s="99"/>
      <c r="AO303" s="99"/>
      <c r="AP303" s="99"/>
      <c r="AS303" s="99"/>
      <c r="AT303" s="99"/>
      <c r="AU303" s="99"/>
      <c r="AV303" s="99"/>
      <c r="AY303" s="99"/>
      <c r="AZ303" s="99"/>
      <c r="BA303" s="99"/>
      <c r="BB303" s="99"/>
      <c r="BC303" s="99"/>
      <c r="BD303" s="99"/>
      <c r="BG303" s="77"/>
      <c r="BH303" s="77"/>
      <c r="BI303" s="77"/>
      <c r="BJ303" s="77"/>
      <c r="BK303" s="77"/>
      <c r="BL303" s="77"/>
      <c r="BM303" s="77"/>
      <c r="BN303" s="77"/>
      <c r="BO303" s="77"/>
    </row>
    <row r="304" spans="3:67" s="82" customFormat="1" x14ac:dyDescent="0.25">
      <c r="C304" s="98"/>
      <c r="D304" s="99"/>
      <c r="E304" s="99"/>
      <c r="F304" s="99"/>
      <c r="G304" s="99"/>
      <c r="H304" s="99"/>
      <c r="I304" s="100"/>
      <c r="J304" s="99"/>
      <c r="K304" s="99"/>
      <c r="L304" s="99"/>
      <c r="M304" s="99"/>
      <c r="N304" s="99"/>
      <c r="O304" s="98"/>
      <c r="P304" s="98"/>
      <c r="Q304" s="98"/>
      <c r="R304" s="99"/>
      <c r="S304" s="98"/>
      <c r="T304" s="99"/>
      <c r="U304" s="99"/>
      <c r="V304" s="99"/>
      <c r="W304" s="99"/>
      <c r="X304" s="99"/>
      <c r="Y304" s="98"/>
      <c r="Z304" s="98"/>
      <c r="AA304" s="98"/>
      <c r="AB304" s="98"/>
      <c r="AC304" s="98"/>
      <c r="AF304" s="98"/>
      <c r="AG304" s="99"/>
      <c r="AH304" s="99"/>
      <c r="AI304" s="99"/>
      <c r="AJ304" s="99"/>
      <c r="AM304" s="99"/>
      <c r="AN304" s="99"/>
      <c r="AO304" s="99"/>
      <c r="AP304" s="99"/>
      <c r="AS304" s="99"/>
      <c r="AT304" s="99"/>
      <c r="AU304" s="99"/>
      <c r="AV304" s="99"/>
      <c r="AY304" s="99"/>
      <c r="AZ304" s="99"/>
      <c r="BA304" s="99"/>
      <c r="BB304" s="99"/>
      <c r="BC304" s="99"/>
      <c r="BD304" s="99"/>
      <c r="BG304" s="77"/>
      <c r="BH304" s="77"/>
      <c r="BI304" s="77"/>
      <c r="BJ304" s="77"/>
      <c r="BK304" s="77"/>
      <c r="BL304" s="77"/>
      <c r="BM304" s="77"/>
      <c r="BN304" s="77"/>
      <c r="BO304" s="77"/>
    </row>
    <row r="305" spans="3:67" s="82" customFormat="1" x14ac:dyDescent="0.25">
      <c r="C305" s="98"/>
      <c r="D305" s="99"/>
      <c r="E305" s="99"/>
      <c r="F305" s="99"/>
      <c r="G305" s="99"/>
      <c r="H305" s="99"/>
      <c r="I305" s="100"/>
      <c r="J305" s="99"/>
      <c r="K305" s="99"/>
      <c r="L305" s="99"/>
      <c r="M305" s="99"/>
      <c r="N305" s="99"/>
      <c r="O305" s="98"/>
      <c r="P305" s="98"/>
      <c r="Q305" s="98"/>
      <c r="R305" s="99"/>
      <c r="S305" s="98"/>
      <c r="T305" s="99"/>
      <c r="U305" s="99"/>
      <c r="V305" s="99"/>
      <c r="W305" s="99"/>
      <c r="X305" s="99"/>
      <c r="Y305" s="98"/>
      <c r="Z305" s="98"/>
      <c r="AA305" s="98"/>
      <c r="AB305" s="98"/>
      <c r="AC305" s="98"/>
      <c r="AF305" s="98"/>
      <c r="AG305" s="99"/>
      <c r="AH305" s="99"/>
      <c r="AI305" s="99"/>
      <c r="AJ305" s="99"/>
      <c r="AM305" s="99"/>
      <c r="AN305" s="99"/>
      <c r="AO305" s="99"/>
      <c r="AP305" s="99"/>
      <c r="AS305" s="99"/>
      <c r="AT305" s="99"/>
      <c r="AU305" s="99"/>
      <c r="AV305" s="99"/>
      <c r="AY305" s="99"/>
      <c r="AZ305" s="99"/>
      <c r="BA305" s="99"/>
      <c r="BB305" s="99"/>
      <c r="BC305" s="99"/>
      <c r="BD305" s="99"/>
      <c r="BG305" s="77"/>
      <c r="BH305" s="77"/>
      <c r="BI305" s="77"/>
      <c r="BJ305" s="77"/>
      <c r="BK305" s="77"/>
      <c r="BL305" s="77"/>
      <c r="BM305" s="77"/>
      <c r="BN305" s="77"/>
      <c r="BO305" s="77"/>
    </row>
    <row r="306" spans="3:67" s="82" customFormat="1" x14ac:dyDescent="0.25">
      <c r="C306" s="98"/>
      <c r="D306" s="99"/>
      <c r="E306" s="99"/>
      <c r="F306" s="99"/>
      <c r="G306" s="99"/>
      <c r="H306" s="99"/>
      <c r="I306" s="100"/>
      <c r="J306" s="99"/>
      <c r="K306" s="99"/>
      <c r="L306" s="99"/>
      <c r="M306" s="99"/>
      <c r="N306" s="99"/>
      <c r="O306" s="98"/>
      <c r="P306" s="98"/>
      <c r="Q306" s="98"/>
      <c r="R306" s="99"/>
      <c r="S306" s="98"/>
      <c r="T306" s="99"/>
      <c r="U306" s="99"/>
      <c r="V306" s="99"/>
      <c r="W306" s="99"/>
      <c r="X306" s="99"/>
      <c r="Y306" s="98"/>
      <c r="Z306" s="98"/>
      <c r="AA306" s="98"/>
      <c r="AB306" s="98"/>
      <c r="AC306" s="98"/>
      <c r="AF306" s="98"/>
      <c r="AG306" s="99"/>
      <c r="AH306" s="99"/>
      <c r="AI306" s="99"/>
      <c r="AJ306" s="99"/>
      <c r="AM306" s="99"/>
      <c r="AN306" s="99"/>
      <c r="AO306" s="99"/>
      <c r="AP306" s="99"/>
      <c r="AS306" s="99"/>
      <c r="AT306" s="99"/>
      <c r="AU306" s="99"/>
      <c r="AV306" s="99"/>
      <c r="AY306" s="99"/>
      <c r="AZ306" s="99"/>
      <c r="BA306" s="99"/>
      <c r="BB306" s="99"/>
      <c r="BC306" s="99"/>
      <c r="BD306" s="99"/>
      <c r="BG306" s="77"/>
      <c r="BH306" s="77"/>
      <c r="BI306" s="77"/>
      <c r="BJ306" s="77"/>
      <c r="BK306" s="77"/>
      <c r="BL306" s="77"/>
      <c r="BM306" s="77"/>
      <c r="BN306" s="77"/>
      <c r="BO306" s="77"/>
    </row>
    <row r="307" spans="3:67" s="82" customFormat="1" x14ac:dyDescent="0.25">
      <c r="C307" s="98"/>
      <c r="D307" s="99"/>
      <c r="E307" s="99"/>
      <c r="F307" s="99"/>
      <c r="G307" s="99"/>
      <c r="H307" s="99"/>
      <c r="I307" s="100"/>
      <c r="J307" s="99"/>
      <c r="K307" s="99"/>
      <c r="L307" s="99"/>
      <c r="M307" s="99"/>
      <c r="N307" s="99"/>
      <c r="O307" s="98"/>
      <c r="P307" s="98"/>
      <c r="Q307" s="98"/>
      <c r="R307" s="99"/>
      <c r="S307" s="98"/>
      <c r="T307" s="99"/>
      <c r="U307" s="99"/>
      <c r="V307" s="99"/>
      <c r="W307" s="99"/>
      <c r="X307" s="99"/>
      <c r="Y307" s="98"/>
      <c r="Z307" s="98"/>
      <c r="AA307" s="98"/>
      <c r="AB307" s="98"/>
      <c r="AC307" s="98"/>
      <c r="AF307" s="98"/>
      <c r="AG307" s="99"/>
      <c r="AH307" s="99"/>
      <c r="AI307" s="99"/>
      <c r="AJ307" s="99"/>
      <c r="AM307" s="99"/>
      <c r="AN307" s="99"/>
      <c r="AO307" s="99"/>
      <c r="AP307" s="99"/>
      <c r="AS307" s="99"/>
      <c r="AT307" s="99"/>
      <c r="AU307" s="99"/>
      <c r="AV307" s="99"/>
      <c r="AY307" s="99"/>
      <c r="AZ307" s="99"/>
      <c r="BA307" s="99"/>
      <c r="BB307" s="99"/>
      <c r="BC307" s="99"/>
      <c r="BD307" s="99"/>
      <c r="BG307" s="77"/>
      <c r="BH307" s="77"/>
      <c r="BI307" s="77"/>
      <c r="BJ307" s="77"/>
      <c r="BK307" s="77"/>
      <c r="BL307" s="77"/>
      <c r="BM307" s="77"/>
      <c r="BN307" s="77"/>
      <c r="BO307" s="77"/>
    </row>
    <row r="308" spans="3:67" s="82" customFormat="1" x14ac:dyDescent="0.25">
      <c r="C308" s="98"/>
      <c r="D308" s="99"/>
      <c r="E308" s="99"/>
      <c r="F308" s="99"/>
      <c r="G308" s="99"/>
      <c r="H308" s="99"/>
      <c r="I308" s="100"/>
      <c r="J308" s="99"/>
      <c r="K308" s="99"/>
      <c r="L308" s="99"/>
      <c r="M308" s="99"/>
      <c r="N308" s="99"/>
      <c r="O308" s="98"/>
      <c r="P308" s="98"/>
      <c r="Q308" s="98"/>
      <c r="R308" s="99"/>
      <c r="S308" s="98"/>
      <c r="T308" s="99"/>
      <c r="U308" s="99"/>
      <c r="V308" s="99"/>
      <c r="W308" s="99"/>
      <c r="X308" s="99"/>
      <c r="Y308" s="98"/>
      <c r="Z308" s="98"/>
      <c r="AA308" s="98"/>
      <c r="AB308" s="98"/>
      <c r="AC308" s="98"/>
      <c r="AF308" s="98"/>
      <c r="AG308" s="99"/>
      <c r="AH308" s="99"/>
      <c r="AI308" s="99"/>
      <c r="AJ308" s="99"/>
      <c r="AM308" s="99"/>
      <c r="AN308" s="99"/>
      <c r="AO308" s="99"/>
      <c r="AP308" s="99"/>
      <c r="AS308" s="99"/>
      <c r="AT308" s="99"/>
      <c r="AU308" s="99"/>
      <c r="AV308" s="99"/>
      <c r="AY308" s="99"/>
      <c r="AZ308" s="99"/>
      <c r="BA308" s="99"/>
      <c r="BB308" s="99"/>
      <c r="BC308" s="99"/>
      <c r="BD308" s="99"/>
      <c r="BG308" s="77"/>
      <c r="BH308" s="77"/>
      <c r="BI308" s="77"/>
      <c r="BJ308" s="77"/>
      <c r="BK308" s="77"/>
      <c r="BL308" s="77"/>
      <c r="BM308" s="77"/>
      <c r="BN308" s="77"/>
      <c r="BO308" s="77"/>
    </row>
    <row r="309" spans="3:67" s="82" customFormat="1" x14ac:dyDescent="0.25">
      <c r="C309" s="98"/>
      <c r="D309" s="99"/>
      <c r="E309" s="99"/>
      <c r="F309" s="99"/>
      <c r="G309" s="99"/>
      <c r="H309" s="99"/>
      <c r="I309" s="100"/>
      <c r="J309" s="99"/>
      <c r="K309" s="99"/>
      <c r="L309" s="99"/>
      <c r="M309" s="99"/>
      <c r="N309" s="99"/>
      <c r="O309" s="98"/>
      <c r="P309" s="98"/>
      <c r="Q309" s="98"/>
      <c r="R309" s="99"/>
      <c r="S309" s="98"/>
      <c r="T309" s="99"/>
      <c r="U309" s="99"/>
      <c r="V309" s="99"/>
      <c r="W309" s="99"/>
      <c r="X309" s="99"/>
      <c r="Y309" s="98"/>
      <c r="Z309" s="98"/>
      <c r="AA309" s="98"/>
      <c r="AB309" s="98"/>
      <c r="AC309" s="98"/>
      <c r="AF309" s="98"/>
      <c r="AG309" s="99"/>
      <c r="AH309" s="99"/>
      <c r="AI309" s="99"/>
      <c r="AJ309" s="99"/>
      <c r="AM309" s="99"/>
      <c r="AN309" s="99"/>
      <c r="AO309" s="99"/>
      <c r="AP309" s="99"/>
      <c r="AS309" s="99"/>
      <c r="AT309" s="99"/>
      <c r="AU309" s="99"/>
      <c r="AV309" s="99"/>
      <c r="AY309" s="99"/>
      <c r="AZ309" s="99"/>
      <c r="BA309" s="99"/>
      <c r="BB309" s="99"/>
      <c r="BC309" s="99"/>
      <c r="BD309" s="99"/>
      <c r="BG309" s="77"/>
      <c r="BH309" s="77"/>
      <c r="BI309" s="77"/>
      <c r="BJ309" s="77"/>
      <c r="BK309" s="77"/>
      <c r="BL309" s="77"/>
      <c r="BM309" s="77"/>
      <c r="BN309" s="77"/>
      <c r="BO309" s="77"/>
    </row>
    <row r="310" spans="3:67" s="82" customFormat="1" x14ac:dyDescent="0.25">
      <c r="C310" s="98"/>
      <c r="D310" s="99"/>
      <c r="E310" s="99"/>
      <c r="F310" s="99"/>
      <c r="G310" s="99"/>
      <c r="H310" s="99"/>
      <c r="I310" s="100"/>
      <c r="J310" s="99"/>
      <c r="K310" s="99"/>
      <c r="L310" s="99"/>
      <c r="M310" s="99"/>
      <c r="N310" s="99"/>
      <c r="O310" s="98"/>
      <c r="P310" s="98"/>
      <c r="Q310" s="98"/>
      <c r="R310" s="99"/>
      <c r="S310" s="98"/>
      <c r="T310" s="99"/>
      <c r="U310" s="99"/>
      <c r="V310" s="99"/>
      <c r="W310" s="99"/>
      <c r="X310" s="99"/>
      <c r="Y310" s="98"/>
      <c r="Z310" s="98"/>
      <c r="AA310" s="98"/>
      <c r="AB310" s="98"/>
      <c r="AC310" s="98"/>
      <c r="AF310" s="98"/>
      <c r="AG310" s="99"/>
      <c r="AH310" s="99"/>
      <c r="AI310" s="99"/>
      <c r="AJ310" s="99"/>
      <c r="AM310" s="99"/>
      <c r="AN310" s="99"/>
      <c r="AO310" s="99"/>
      <c r="AP310" s="99"/>
      <c r="AS310" s="99"/>
      <c r="AT310" s="99"/>
      <c r="AU310" s="99"/>
      <c r="AV310" s="99"/>
      <c r="AY310" s="99"/>
      <c r="AZ310" s="99"/>
      <c r="BA310" s="99"/>
      <c r="BB310" s="99"/>
      <c r="BC310" s="99"/>
      <c r="BD310" s="99"/>
      <c r="BG310" s="77"/>
      <c r="BH310" s="77"/>
      <c r="BI310" s="77"/>
      <c r="BJ310" s="77"/>
      <c r="BK310" s="77"/>
      <c r="BL310" s="77"/>
      <c r="BM310" s="77"/>
      <c r="BN310" s="77"/>
      <c r="BO310" s="77"/>
    </row>
    <row r="311" spans="3:67" s="82" customFormat="1" x14ac:dyDescent="0.25">
      <c r="C311" s="98"/>
      <c r="D311" s="99"/>
      <c r="E311" s="99"/>
      <c r="F311" s="99"/>
      <c r="G311" s="99"/>
      <c r="H311" s="99"/>
      <c r="I311" s="100"/>
      <c r="J311" s="99"/>
      <c r="K311" s="99"/>
      <c r="L311" s="99"/>
      <c r="M311" s="99"/>
      <c r="N311" s="99"/>
      <c r="O311" s="98"/>
      <c r="P311" s="98"/>
      <c r="Q311" s="98"/>
      <c r="R311" s="99"/>
      <c r="S311" s="98"/>
      <c r="T311" s="99"/>
      <c r="U311" s="99"/>
      <c r="V311" s="99"/>
      <c r="W311" s="99"/>
      <c r="X311" s="99"/>
      <c r="Y311" s="98"/>
      <c r="Z311" s="98"/>
      <c r="AA311" s="98"/>
      <c r="AB311" s="98"/>
      <c r="AC311" s="98"/>
      <c r="AF311" s="98"/>
      <c r="AG311" s="99"/>
      <c r="AH311" s="99"/>
      <c r="AI311" s="99"/>
      <c r="AJ311" s="99"/>
      <c r="AM311" s="99"/>
      <c r="AN311" s="99"/>
      <c r="AO311" s="99"/>
      <c r="AP311" s="99"/>
      <c r="AS311" s="99"/>
      <c r="AT311" s="99"/>
      <c r="AU311" s="99"/>
      <c r="AV311" s="99"/>
      <c r="AY311" s="99"/>
      <c r="AZ311" s="99"/>
      <c r="BA311" s="99"/>
      <c r="BB311" s="99"/>
      <c r="BC311" s="99"/>
      <c r="BD311" s="99"/>
      <c r="BG311" s="77"/>
      <c r="BH311" s="77"/>
      <c r="BI311" s="77"/>
      <c r="BJ311" s="77"/>
      <c r="BK311" s="77"/>
      <c r="BL311" s="77"/>
      <c r="BM311" s="77"/>
      <c r="BN311" s="77"/>
      <c r="BO311" s="77"/>
    </row>
    <row r="312" spans="3:67" s="82" customFormat="1" x14ac:dyDescent="0.25">
      <c r="C312" s="98"/>
      <c r="D312" s="99"/>
      <c r="E312" s="99"/>
      <c r="F312" s="99"/>
      <c r="G312" s="99"/>
      <c r="H312" s="99"/>
      <c r="I312" s="100"/>
      <c r="J312" s="99"/>
      <c r="K312" s="99"/>
      <c r="L312" s="99"/>
      <c r="M312" s="99"/>
      <c r="N312" s="99"/>
      <c r="O312" s="98"/>
      <c r="P312" s="98"/>
      <c r="Q312" s="98"/>
      <c r="R312" s="99"/>
      <c r="S312" s="98"/>
      <c r="T312" s="99"/>
      <c r="U312" s="99"/>
      <c r="V312" s="99"/>
      <c r="W312" s="99"/>
      <c r="X312" s="99"/>
      <c r="Y312" s="98"/>
      <c r="Z312" s="98"/>
      <c r="AA312" s="98"/>
      <c r="AB312" s="98"/>
      <c r="AC312" s="98"/>
      <c r="AF312" s="98"/>
      <c r="AG312" s="99"/>
      <c r="AH312" s="99"/>
      <c r="AI312" s="99"/>
      <c r="AJ312" s="99"/>
      <c r="AM312" s="99"/>
      <c r="AN312" s="99"/>
      <c r="AO312" s="99"/>
      <c r="AP312" s="99"/>
      <c r="AS312" s="99"/>
      <c r="AT312" s="99"/>
      <c r="AU312" s="99"/>
      <c r="AV312" s="99"/>
      <c r="AY312" s="99"/>
      <c r="AZ312" s="99"/>
      <c r="BA312" s="99"/>
      <c r="BB312" s="99"/>
      <c r="BC312" s="99"/>
      <c r="BD312" s="99"/>
      <c r="BG312" s="77"/>
      <c r="BH312" s="77"/>
      <c r="BI312" s="77"/>
      <c r="BJ312" s="77"/>
      <c r="BK312" s="77"/>
      <c r="BL312" s="77"/>
      <c r="BM312" s="77"/>
      <c r="BN312" s="77"/>
      <c r="BO312" s="77"/>
    </row>
    <row r="313" spans="3:67" s="82" customFormat="1" x14ac:dyDescent="0.25">
      <c r="C313" s="98"/>
      <c r="D313" s="99"/>
      <c r="E313" s="99"/>
      <c r="F313" s="99"/>
      <c r="G313" s="99"/>
      <c r="H313" s="99"/>
      <c r="I313" s="100"/>
      <c r="J313" s="99"/>
      <c r="K313" s="99"/>
      <c r="L313" s="99"/>
      <c r="M313" s="99"/>
      <c r="N313" s="99"/>
      <c r="O313" s="98"/>
      <c r="P313" s="98"/>
      <c r="Q313" s="98"/>
      <c r="R313" s="99"/>
      <c r="S313" s="98"/>
      <c r="T313" s="99"/>
      <c r="U313" s="99"/>
      <c r="V313" s="99"/>
      <c r="W313" s="99"/>
      <c r="X313" s="99"/>
      <c r="Y313" s="98"/>
      <c r="Z313" s="98"/>
      <c r="AA313" s="98"/>
      <c r="AB313" s="98"/>
      <c r="AC313" s="98"/>
      <c r="AF313" s="98"/>
      <c r="AG313" s="99"/>
      <c r="AH313" s="99"/>
      <c r="AI313" s="99"/>
      <c r="AJ313" s="99"/>
      <c r="AM313" s="99"/>
      <c r="AN313" s="99"/>
      <c r="AO313" s="99"/>
      <c r="AP313" s="99"/>
      <c r="AS313" s="99"/>
      <c r="AT313" s="99"/>
      <c r="AU313" s="99"/>
      <c r="AV313" s="99"/>
      <c r="AY313" s="99"/>
      <c r="AZ313" s="99"/>
      <c r="BA313" s="99"/>
      <c r="BB313" s="99"/>
      <c r="BC313" s="99"/>
      <c r="BD313" s="99"/>
      <c r="BG313" s="77"/>
      <c r="BH313" s="77"/>
      <c r="BI313" s="77"/>
      <c r="BJ313" s="77"/>
      <c r="BK313" s="77"/>
      <c r="BL313" s="77"/>
      <c r="BM313" s="77"/>
      <c r="BN313" s="77"/>
      <c r="BO313" s="77"/>
    </row>
    <row r="314" spans="3:67" s="82" customFormat="1" x14ac:dyDescent="0.25">
      <c r="C314" s="98"/>
      <c r="D314" s="99"/>
      <c r="E314" s="99"/>
      <c r="F314" s="99"/>
      <c r="G314" s="99"/>
      <c r="H314" s="99"/>
      <c r="I314" s="100"/>
      <c r="J314" s="99"/>
      <c r="K314" s="99"/>
      <c r="L314" s="99"/>
      <c r="M314" s="99"/>
      <c r="N314" s="99"/>
      <c r="O314" s="98"/>
      <c r="P314" s="98"/>
      <c r="Q314" s="98"/>
      <c r="R314" s="99"/>
      <c r="S314" s="98"/>
      <c r="T314" s="99"/>
      <c r="U314" s="99"/>
      <c r="V314" s="99"/>
      <c r="W314" s="99"/>
      <c r="X314" s="99"/>
      <c r="Y314" s="98"/>
      <c r="Z314" s="98"/>
      <c r="AA314" s="98"/>
      <c r="AB314" s="98"/>
      <c r="AC314" s="98"/>
      <c r="AF314" s="98"/>
      <c r="AG314" s="99"/>
      <c r="AH314" s="99"/>
      <c r="AI314" s="99"/>
      <c r="AJ314" s="99"/>
      <c r="AM314" s="99"/>
      <c r="AN314" s="99"/>
      <c r="AO314" s="99"/>
      <c r="AP314" s="99"/>
      <c r="AS314" s="99"/>
      <c r="AT314" s="99"/>
      <c r="AU314" s="99"/>
      <c r="AV314" s="99"/>
      <c r="AY314" s="99"/>
      <c r="AZ314" s="99"/>
      <c r="BA314" s="99"/>
      <c r="BB314" s="99"/>
      <c r="BC314" s="99"/>
      <c r="BD314" s="99"/>
      <c r="BG314" s="77"/>
      <c r="BH314" s="77"/>
      <c r="BI314" s="77"/>
      <c r="BJ314" s="77"/>
      <c r="BK314" s="77"/>
      <c r="BL314" s="77"/>
      <c r="BM314" s="77"/>
      <c r="BN314" s="77"/>
      <c r="BO314" s="77"/>
    </row>
    <row r="315" spans="3:67" s="82" customFormat="1" x14ac:dyDescent="0.25">
      <c r="C315" s="98"/>
      <c r="D315" s="99"/>
      <c r="E315" s="99"/>
      <c r="F315" s="99"/>
      <c r="G315" s="99"/>
      <c r="H315" s="99"/>
      <c r="I315" s="100"/>
      <c r="J315" s="99"/>
      <c r="K315" s="99"/>
      <c r="L315" s="99"/>
      <c r="M315" s="99"/>
      <c r="N315" s="99"/>
      <c r="O315" s="98"/>
      <c r="P315" s="98"/>
      <c r="Q315" s="98"/>
      <c r="R315" s="99"/>
      <c r="S315" s="98"/>
      <c r="T315" s="99"/>
      <c r="U315" s="99"/>
      <c r="V315" s="99"/>
      <c r="W315" s="99"/>
      <c r="X315" s="99"/>
      <c r="Y315" s="98"/>
      <c r="Z315" s="98"/>
      <c r="AA315" s="98"/>
      <c r="AB315" s="98"/>
      <c r="AC315" s="98"/>
      <c r="AF315" s="98"/>
      <c r="AG315" s="99"/>
      <c r="AH315" s="99"/>
      <c r="AI315" s="99"/>
      <c r="AJ315" s="99"/>
      <c r="AM315" s="99"/>
      <c r="AN315" s="99"/>
      <c r="AO315" s="99"/>
      <c r="AP315" s="99"/>
      <c r="AS315" s="99"/>
      <c r="AT315" s="99"/>
      <c r="AU315" s="99"/>
      <c r="AV315" s="99"/>
      <c r="AY315" s="99"/>
      <c r="AZ315" s="99"/>
      <c r="BA315" s="99"/>
      <c r="BB315" s="99"/>
      <c r="BC315" s="99"/>
      <c r="BD315" s="99"/>
      <c r="BG315" s="77"/>
      <c r="BH315" s="77"/>
      <c r="BI315" s="77"/>
      <c r="BJ315" s="77"/>
      <c r="BK315" s="77"/>
      <c r="BL315" s="77"/>
      <c r="BM315" s="77"/>
      <c r="BN315" s="77"/>
      <c r="BO315" s="77"/>
    </row>
    <row r="316" spans="3:67" s="82" customFormat="1" x14ac:dyDescent="0.25">
      <c r="C316" s="98"/>
      <c r="D316" s="99"/>
      <c r="E316" s="99"/>
      <c r="F316" s="99"/>
      <c r="G316" s="99"/>
      <c r="H316" s="99"/>
      <c r="I316" s="100"/>
      <c r="J316" s="99"/>
      <c r="K316" s="99"/>
      <c r="L316" s="99"/>
      <c r="M316" s="99"/>
      <c r="N316" s="99"/>
      <c r="O316" s="98"/>
      <c r="P316" s="98"/>
      <c r="Q316" s="98"/>
      <c r="R316" s="99"/>
      <c r="S316" s="98"/>
      <c r="T316" s="99"/>
      <c r="U316" s="99"/>
      <c r="V316" s="99"/>
      <c r="W316" s="99"/>
      <c r="X316" s="99"/>
      <c r="Y316" s="98"/>
      <c r="Z316" s="98"/>
      <c r="AA316" s="98"/>
      <c r="AB316" s="98"/>
      <c r="AC316" s="98"/>
      <c r="AF316" s="98"/>
      <c r="AG316" s="99"/>
      <c r="AH316" s="99"/>
      <c r="AI316" s="99"/>
      <c r="AJ316" s="99"/>
      <c r="AM316" s="99"/>
      <c r="AN316" s="99"/>
      <c r="AO316" s="99"/>
      <c r="AP316" s="99"/>
      <c r="AS316" s="99"/>
      <c r="AT316" s="99"/>
      <c r="AU316" s="99"/>
      <c r="AV316" s="99"/>
      <c r="AY316" s="99"/>
      <c r="AZ316" s="99"/>
      <c r="BA316" s="99"/>
      <c r="BB316" s="99"/>
      <c r="BC316" s="99"/>
      <c r="BD316" s="99"/>
      <c r="BG316" s="77"/>
      <c r="BH316" s="77"/>
      <c r="BI316" s="77"/>
      <c r="BJ316" s="77"/>
      <c r="BK316" s="77"/>
      <c r="BL316" s="77"/>
      <c r="BM316" s="77"/>
      <c r="BN316" s="77"/>
      <c r="BO316" s="77"/>
    </row>
    <row r="317" spans="3:67" s="82" customFormat="1" x14ac:dyDescent="0.25">
      <c r="C317" s="98"/>
      <c r="D317" s="99"/>
      <c r="E317" s="99"/>
      <c r="F317" s="99"/>
      <c r="G317" s="99"/>
      <c r="H317" s="99"/>
      <c r="I317" s="100"/>
      <c r="J317" s="99"/>
      <c r="K317" s="99"/>
      <c r="L317" s="99"/>
      <c r="M317" s="99"/>
      <c r="N317" s="99"/>
      <c r="O317" s="98"/>
      <c r="P317" s="98"/>
      <c r="Q317" s="98"/>
      <c r="R317" s="99"/>
      <c r="S317" s="98"/>
      <c r="T317" s="99"/>
      <c r="U317" s="99"/>
      <c r="V317" s="99"/>
      <c r="W317" s="99"/>
      <c r="X317" s="99"/>
      <c r="Y317" s="98"/>
      <c r="Z317" s="98"/>
      <c r="AA317" s="98"/>
      <c r="AB317" s="98"/>
      <c r="AC317" s="98"/>
      <c r="AF317" s="98"/>
      <c r="AG317" s="99"/>
      <c r="AH317" s="99"/>
      <c r="AI317" s="99"/>
      <c r="AJ317" s="99"/>
      <c r="AM317" s="99"/>
      <c r="AN317" s="99"/>
      <c r="AO317" s="99"/>
      <c r="AP317" s="99"/>
      <c r="AS317" s="99"/>
      <c r="AT317" s="99"/>
      <c r="AU317" s="99"/>
      <c r="AV317" s="99"/>
      <c r="AY317" s="99"/>
      <c r="AZ317" s="99"/>
      <c r="BA317" s="99"/>
      <c r="BB317" s="99"/>
      <c r="BC317" s="99"/>
      <c r="BD317" s="99"/>
      <c r="BG317" s="77"/>
      <c r="BH317" s="77"/>
      <c r="BI317" s="77"/>
      <c r="BJ317" s="77"/>
      <c r="BK317" s="77"/>
      <c r="BL317" s="77"/>
      <c r="BM317" s="77"/>
      <c r="BN317" s="77"/>
      <c r="BO317" s="77"/>
    </row>
    <row r="318" spans="3:67" s="82" customFormat="1" x14ac:dyDescent="0.25">
      <c r="C318" s="98"/>
      <c r="D318" s="99"/>
      <c r="E318" s="99"/>
      <c r="F318" s="99"/>
      <c r="G318" s="99"/>
      <c r="H318" s="99"/>
      <c r="I318" s="100"/>
      <c r="J318" s="99"/>
      <c r="K318" s="99"/>
      <c r="L318" s="99"/>
      <c r="M318" s="99"/>
      <c r="N318" s="99"/>
      <c r="O318" s="98"/>
      <c r="P318" s="98"/>
      <c r="Q318" s="98"/>
      <c r="R318" s="99"/>
      <c r="S318" s="98"/>
      <c r="T318" s="99"/>
      <c r="U318" s="99"/>
      <c r="V318" s="99"/>
      <c r="W318" s="99"/>
      <c r="X318" s="99"/>
      <c r="Y318" s="98"/>
      <c r="Z318" s="98"/>
      <c r="AA318" s="98"/>
      <c r="AB318" s="98"/>
      <c r="AC318" s="98"/>
      <c r="AF318" s="98"/>
      <c r="AG318" s="99"/>
      <c r="AH318" s="99"/>
      <c r="AI318" s="99"/>
      <c r="AJ318" s="99"/>
      <c r="AM318" s="99"/>
      <c r="AN318" s="99"/>
      <c r="AO318" s="99"/>
      <c r="AP318" s="99"/>
      <c r="AS318" s="99"/>
      <c r="AT318" s="99"/>
      <c r="AU318" s="99"/>
      <c r="AV318" s="99"/>
      <c r="AY318" s="99"/>
      <c r="AZ318" s="99"/>
      <c r="BA318" s="99"/>
      <c r="BB318" s="99"/>
      <c r="BC318" s="99"/>
      <c r="BD318" s="99"/>
      <c r="BG318" s="77"/>
      <c r="BH318" s="77"/>
      <c r="BI318" s="77"/>
      <c r="BJ318" s="77"/>
      <c r="BK318" s="77"/>
      <c r="BL318" s="77"/>
      <c r="BM318" s="77"/>
      <c r="BN318" s="77"/>
      <c r="BO318" s="77"/>
    </row>
    <row r="319" spans="3:67" s="82" customFormat="1" x14ac:dyDescent="0.25">
      <c r="C319" s="98"/>
      <c r="D319" s="99"/>
      <c r="E319" s="99"/>
      <c r="F319" s="99"/>
      <c r="G319" s="99"/>
      <c r="H319" s="99"/>
      <c r="I319" s="100"/>
      <c r="J319" s="99"/>
      <c r="K319" s="99"/>
      <c r="L319" s="99"/>
      <c r="M319" s="99"/>
      <c r="N319" s="99"/>
      <c r="O319" s="98"/>
      <c r="P319" s="98"/>
      <c r="Q319" s="98"/>
      <c r="R319" s="99"/>
      <c r="S319" s="98"/>
      <c r="T319" s="99"/>
      <c r="U319" s="99"/>
      <c r="V319" s="99"/>
      <c r="W319" s="99"/>
      <c r="X319" s="99"/>
      <c r="Y319" s="98"/>
      <c r="Z319" s="98"/>
      <c r="AA319" s="98"/>
      <c r="AB319" s="98"/>
      <c r="AC319" s="98"/>
      <c r="AF319" s="98"/>
      <c r="AG319" s="99"/>
      <c r="AH319" s="99"/>
      <c r="AI319" s="99"/>
      <c r="AJ319" s="99"/>
      <c r="AM319" s="99"/>
      <c r="AN319" s="99"/>
      <c r="AO319" s="99"/>
      <c r="AP319" s="99"/>
      <c r="AS319" s="99"/>
      <c r="AT319" s="99"/>
      <c r="AU319" s="99"/>
      <c r="AV319" s="99"/>
      <c r="AY319" s="99"/>
      <c r="AZ319" s="99"/>
      <c r="BA319" s="99"/>
      <c r="BB319" s="99"/>
      <c r="BC319" s="99"/>
      <c r="BD319" s="99"/>
      <c r="BG319" s="77"/>
      <c r="BH319" s="77"/>
      <c r="BI319" s="77"/>
      <c r="BJ319" s="77"/>
      <c r="BK319" s="77"/>
      <c r="BL319" s="77"/>
      <c r="BM319" s="77"/>
      <c r="BN319" s="77"/>
      <c r="BO319" s="77"/>
    </row>
    <row r="320" spans="3:67" s="82" customFormat="1" x14ac:dyDescent="0.25">
      <c r="C320" s="98"/>
      <c r="D320" s="99"/>
      <c r="E320" s="99"/>
      <c r="F320" s="99"/>
      <c r="G320" s="99"/>
      <c r="H320" s="99"/>
      <c r="I320" s="100"/>
      <c r="J320" s="99"/>
      <c r="K320" s="99"/>
      <c r="L320" s="99"/>
      <c r="M320" s="99"/>
      <c r="N320" s="99"/>
      <c r="O320" s="98"/>
      <c r="P320" s="98"/>
      <c r="Q320" s="98"/>
      <c r="R320" s="99"/>
      <c r="S320" s="98"/>
      <c r="T320" s="99"/>
      <c r="U320" s="99"/>
      <c r="V320" s="99"/>
      <c r="W320" s="99"/>
      <c r="X320" s="99"/>
      <c r="Y320" s="98"/>
      <c r="Z320" s="98"/>
      <c r="AA320" s="98"/>
      <c r="AB320" s="98"/>
      <c r="AC320" s="98"/>
      <c r="AF320" s="98"/>
      <c r="AG320" s="99"/>
      <c r="AH320" s="99"/>
      <c r="AI320" s="99"/>
      <c r="AJ320" s="99"/>
      <c r="AM320" s="99"/>
      <c r="AN320" s="99"/>
      <c r="AO320" s="99"/>
      <c r="AP320" s="99"/>
      <c r="AS320" s="99"/>
      <c r="AT320" s="99"/>
      <c r="AU320" s="99"/>
      <c r="AV320" s="99"/>
      <c r="AY320" s="99"/>
      <c r="AZ320" s="99"/>
      <c r="BA320" s="99"/>
      <c r="BB320" s="99"/>
      <c r="BC320" s="99"/>
      <c r="BD320" s="99"/>
      <c r="BG320" s="77"/>
      <c r="BH320" s="77"/>
      <c r="BI320" s="77"/>
      <c r="BJ320" s="77"/>
      <c r="BK320" s="77"/>
      <c r="BL320" s="77"/>
      <c r="BM320" s="77"/>
      <c r="BN320" s="77"/>
      <c r="BO320" s="77"/>
    </row>
    <row r="321" spans="3:67" s="82" customFormat="1" x14ac:dyDescent="0.25">
      <c r="C321" s="98"/>
      <c r="D321" s="99"/>
      <c r="E321" s="99"/>
      <c r="F321" s="99"/>
      <c r="G321" s="99"/>
      <c r="H321" s="99"/>
      <c r="I321" s="100"/>
      <c r="J321" s="99"/>
      <c r="K321" s="99"/>
      <c r="L321" s="99"/>
      <c r="M321" s="99"/>
      <c r="N321" s="99"/>
      <c r="O321" s="98"/>
      <c r="P321" s="98"/>
      <c r="Q321" s="98"/>
      <c r="R321" s="99"/>
      <c r="S321" s="98"/>
      <c r="T321" s="99"/>
      <c r="U321" s="99"/>
      <c r="V321" s="99"/>
      <c r="W321" s="99"/>
      <c r="X321" s="99"/>
      <c r="Y321" s="98"/>
      <c r="Z321" s="98"/>
      <c r="AA321" s="98"/>
      <c r="AB321" s="98"/>
      <c r="AC321" s="98"/>
      <c r="AF321" s="98"/>
      <c r="AG321" s="99"/>
      <c r="AH321" s="99"/>
      <c r="AI321" s="99"/>
      <c r="AJ321" s="99"/>
      <c r="AM321" s="99"/>
      <c r="AN321" s="99"/>
      <c r="AO321" s="99"/>
      <c r="AP321" s="99"/>
      <c r="AS321" s="99"/>
      <c r="AT321" s="99"/>
      <c r="AU321" s="99"/>
      <c r="AV321" s="99"/>
      <c r="AY321" s="99"/>
      <c r="AZ321" s="99"/>
      <c r="BA321" s="99"/>
      <c r="BB321" s="99"/>
      <c r="BC321" s="99"/>
      <c r="BD321" s="99"/>
      <c r="BG321" s="77"/>
      <c r="BH321" s="77"/>
      <c r="BI321" s="77"/>
      <c r="BJ321" s="77"/>
      <c r="BK321" s="77"/>
      <c r="BL321" s="77"/>
      <c r="BM321" s="77"/>
      <c r="BN321" s="77"/>
      <c r="BO321" s="77"/>
    </row>
    <row r="322" spans="3:67" s="82" customFormat="1" x14ac:dyDescent="0.25">
      <c r="C322" s="98"/>
      <c r="D322" s="99"/>
      <c r="E322" s="99"/>
      <c r="F322" s="99"/>
      <c r="G322" s="99"/>
      <c r="H322" s="99"/>
      <c r="I322" s="100"/>
      <c r="J322" s="99"/>
      <c r="K322" s="99"/>
      <c r="L322" s="99"/>
      <c r="M322" s="99"/>
      <c r="N322" s="99"/>
      <c r="O322" s="98"/>
      <c r="P322" s="98"/>
      <c r="Q322" s="98"/>
      <c r="R322" s="99"/>
      <c r="S322" s="98"/>
      <c r="T322" s="99"/>
      <c r="U322" s="99"/>
      <c r="V322" s="99"/>
      <c r="W322" s="99"/>
      <c r="X322" s="99"/>
      <c r="Y322" s="98"/>
      <c r="Z322" s="98"/>
      <c r="AA322" s="98"/>
      <c r="AB322" s="98"/>
      <c r="AC322" s="98"/>
      <c r="AF322" s="98"/>
      <c r="AG322" s="99"/>
      <c r="AH322" s="99"/>
      <c r="AI322" s="99"/>
      <c r="AJ322" s="99"/>
      <c r="AM322" s="99"/>
      <c r="AN322" s="99"/>
      <c r="AO322" s="99"/>
      <c r="AP322" s="99"/>
      <c r="AS322" s="99"/>
      <c r="AT322" s="99"/>
      <c r="AU322" s="99"/>
      <c r="AV322" s="99"/>
      <c r="AY322" s="99"/>
      <c r="AZ322" s="99"/>
      <c r="BA322" s="99"/>
      <c r="BB322" s="99"/>
      <c r="BC322" s="99"/>
      <c r="BD322" s="99"/>
      <c r="BG322" s="77"/>
      <c r="BH322" s="77"/>
      <c r="BI322" s="77"/>
      <c r="BJ322" s="77"/>
      <c r="BK322" s="77"/>
      <c r="BL322" s="77"/>
      <c r="BM322" s="77"/>
      <c r="BN322" s="77"/>
      <c r="BO322" s="77"/>
    </row>
    <row r="323" spans="3:67" s="82" customFormat="1" x14ac:dyDescent="0.25">
      <c r="C323" s="98"/>
      <c r="D323" s="99"/>
      <c r="E323" s="99"/>
      <c r="F323" s="99"/>
      <c r="G323" s="99"/>
      <c r="H323" s="99"/>
      <c r="I323" s="100"/>
      <c r="J323" s="99"/>
      <c r="K323" s="99"/>
      <c r="L323" s="99"/>
      <c r="M323" s="99"/>
      <c r="N323" s="99"/>
      <c r="O323" s="98"/>
      <c r="P323" s="98"/>
      <c r="Q323" s="98"/>
      <c r="R323" s="99"/>
      <c r="S323" s="98"/>
      <c r="T323" s="99"/>
      <c r="U323" s="99"/>
      <c r="V323" s="99"/>
      <c r="W323" s="99"/>
      <c r="X323" s="99"/>
      <c r="Y323" s="98"/>
      <c r="Z323" s="98"/>
      <c r="AA323" s="98"/>
      <c r="AB323" s="98"/>
      <c r="AC323" s="98"/>
      <c r="AF323" s="98"/>
      <c r="AG323" s="99"/>
      <c r="AH323" s="99"/>
      <c r="AI323" s="99"/>
      <c r="AJ323" s="99"/>
      <c r="AM323" s="99"/>
      <c r="AN323" s="99"/>
      <c r="AO323" s="99"/>
      <c r="AP323" s="99"/>
      <c r="AS323" s="99"/>
      <c r="AT323" s="99"/>
      <c r="AU323" s="99"/>
      <c r="AV323" s="99"/>
      <c r="AY323" s="99"/>
      <c r="AZ323" s="99"/>
      <c r="BA323" s="99"/>
      <c r="BB323" s="99"/>
      <c r="BC323" s="99"/>
      <c r="BD323" s="99"/>
      <c r="BG323" s="77"/>
      <c r="BH323" s="77"/>
      <c r="BI323" s="77"/>
      <c r="BJ323" s="77"/>
      <c r="BK323" s="77"/>
      <c r="BL323" s="77"/>
      <c r="BM323" s="77"/>
      <c r="BN323" s="77"/>
      <c r="BO323" s="77"/>
    </row>
    <row r="324" spans="3:67" s="82" customFormat="1" x14ac:dyDescent="0.25">
      <c r="C324" s="98"/>
      <c r="D324" s="99"/>
      <c r="E324" s="99"/>
      <c r="F324" s="99"/>
      <c r="G324" s="99"/>
      <c r="H324" s="99"/>
      <c r="I324" s="100"/>
      <c r="J324" s="99"/>
      <c r="K324" s="99"/>
      <c r="L324" s="99"/>
      <c r="M324" s="99"/>
      <c r="N324" s="99"/>
      <c r="O324" s="98"/>
      <c r="P324" s="98"/>
      <c r="Q324" s="98"/>
      <c r="R324" s="99"/>
      <c r="S324" s="98"/>
      <c r="T324" s="99"/>
      <c r="U324" s="99"/>
      <c r="V324" s="99"/>
      <c r="W324" s="99"/>
      <c r="X324" s="99"/>
      <c r="Y324" s="98"/>
      <c r="Z324" s="98"/>
      <c r="AA324" s="98"/>
      <c r="AB324" s="98"/>
      <c r="AC324" s="98"/>
      <c r="AF324" s="98"/>
      <c r="AG324" s="99"/>
      <c r="AH324" s="99"/>
      <c r="AI324" s="99"/>
      <c r="AJ324" s="99"/>
      <c r="AM324" s="99"/>
      <c r="AN324" s="99"/>
      <c r="AO324" s="99"/>
      <c r="AP324" s="99"/>
      <c r="AS324" s="99"/>
      <c r="AT324" s="99"/>
      <c r="AU324" s="99"/>
      <c r="AV324" s="99"/>
      <c r="AY324" s="99"/>
      <c r="AZ324" s="99"/>
      <c r="BA324" s="99"/>
      <c r="BB324" s="99"/>
      <c r="BC324" s="99"/>
      <c r="BD324" s="99"/>
      <c r="BG324" s="77"/>
      <c r="BH324" s="77"/>
      <c r="BI324" s="77"/>
      <c r="BJ324" s="77"/>
      <c r="BK324" s="77"/>
      <c r="BL324" s="77"/>
      <c r="BM324" s="77"/>
      <c r="BN324" s="77"/>
      <c r="BO324" s="77"/>
    </row>
    <row r="325" spans="3:67" s="82" customFormat="1" x14ac:dyDescent="0.25">
      <c r="C325" s="98"/>
      <c r="D325" s="99"/>
      <c r="E325" s="99"/>
      <c r="F325" s="99"/>
      <c r="G325" s="99"/>
      <c r="H325" s="99"/>
      <c r="I325" s="100"/>
      <c r="J325" s="99"/>
      <c r="K325" s="99"/>
      <c r="L325" s="99"/>
      <c r="M325" s="99"/>
      <c r="N325" s="99"/>
      <c r="O325" s="98"/>
      <c r="P325" s="98"/>
      <c r="Q325" s="98"/>
      <c r="R325" s="99"/>
      <c r="S325" s="98"/>
      <c r="T325" s="99"/>
      <c r="U325" s="99"/>
      <c r="V325" s="99"/>
      <c r="W325" s="99"/>
      <c r="X325" s="99"/>
      <c r="Y325" s="98"/>
      <c r="Z325" s="98"/>
      <c r="AA325" s="98"/>
      <c r="AB325" s="98"/>
      <c r="AC325" s="98"/>
      <c r="AF325" s="98"/>
      <c r="AG325" s="99"/>
      <c r="AH325" s="99"/>
      <c r="AI325" s="99"/>
      <c r="AJ325" s="99"/>
      <c r="AM325" s="99"/>
      <c r="AN325" s="99"/>
      <c r="AO325" s="99"/>
      <c r="AP325" s="99"/>
      <c r="AS325" s="99"/>
      <c r="AT325" s="99"/>
      <c r="AU325" s="99"/>
      <c r="AV325" s="99"/>
      <c r="AY325" s="99"/>
      <c r="AZ325" s="99"/>
      <c r="BA325" s="99"/>
      <c r="BB325" s="99"/>
      <c r="BC325" s="99"/>
      <c r="BD325" s="99"/>
      <c r="BG325" s="77"/>
      <c r="BH325" s="77"/>
      <c r="BI325" s="77"/>
      <c r="BJ325" s="77"/>
      <c r="BK325" s="77"/>
      <c r="BL325" s="77"/>
      <c r="BM325" s="77"/>
      <c r="BN325" s="77"/>
      <c r="BO325" s="77"/>
    </row>
    <row r="326" spans="3:67" s="82" customFormat="1" x14ac:dyDescent="0.25">
      <c r="C326" s="98"/>
      <c r="D326" s="99"/>
      <c r="E326" s="99"/>
      <c r="F326" s="99"/>
      <c r="G326" s="99"/>
      <c r="H326" s="99"/>
      <c r="I326" s="100"/>
      <c r="J326" s="99"/>
      <c r="K326" s="99"/>
      <c r="L326" s="99"/>
      <c r="M326" s="99"/>
      <c r="N326" s="99"/>
      <c r="O326" s="98"/>
      <c r="P326" s="98"/>
      <c r="Q326" s="98"/>
      <c r="R326" s="99"/>
      <c r="S326" s="98"/>
      <c r="T326" s="99"/>
      <c r="U326" s="99"/>
      <c r="V326" s="99"/>
      <c r="W326" s="99"/>
      <c r="X326" s="99"/>
      <c r="Y326" s="98"/>
      <c r="Z326" s="98"/>
      <c r="AA326" s="98"/>
      <c r="AB326" s="98"/>
      <c r="AC326" s="98"/>
      <c r="AF326" s="98"/>
      <c r="AG326" s="99"/>
      <c r="AH326" s="99"/>
      <c r="AI326" s="99"/>
      <c r="AJ326" s="99"/>
      <c r="AM326" s="99"/>
      <c r="AN326" s="99"/>
      <c r="AO326" s="99"/>
      <c r="AP326" s="99"/>
      <c r="AS326" s="99"/>
      <c r="AT326" s="99"/>
      <c r="AU326" s="99"/>
      <c r="AV326" s="99"/>
      <c r="AY326" s="99"/>
      <c r="AZ326" s="99"/>
      <c r="BA326" s="99"/>
      <c r="BB326" s="99"/>
      <c r="BC326" s="99"/>
      <c r="BD326" s="99"/>
      <c r="BG326" s="77"/>
      <c r="BH326" s="77"/>
      <c r="BI326" s="77"/>
      <c r="BJ326" s="77"/>
      <c r="BK326" s="77"/>
      <c r="BL326" s="77"/>
      <c r="BM326" s="77"/>
      <c r="BN326" s="77"/>
      <c r="BO326" s="77"/>
    </row>
    <row r="327" spans="3:67" s="82" customFormat="1" x14ac:dyDescent="0.25">
      <c r="C327" s="98"/>
      <c r="D327" s="99"/>
      <c r="E327" s="99"/>
      <c r="F327" s="99"/>
      <c r="G327" s="99"/>
      <c r="H327" s="99"/>
      <c r="I327" s="100"/>
      <c r="J327" s="99"/>
      <c r="K327" s="99"/>
      <c r="L327" s="99"/>
      <c r="M327" s="99"/>
      <c r="N327" s="99"/>
      <c r="O327" s="98"/>
      <c r="P327" s="98"/>
      <c r="Q327" s="98"/>
      <c r="R327" s="99"/>
      <c r="S327" s="98"/>
      <c r="T327" s="99"/>
      <c r="U327" s="99"/>
      <c r="V327" s="99"/>
      <c r="W327" s="99"/>
      <c r="X327" s="99"/>
      <c r="Y327" s="98"/>
      <c r="Z327" s="98"/>
      <c r="AA327" s="98"/>
      <c r="AB327" s="98"/>
      <c r="AC327" s="98"/>
      <c r="AF327" s="98"/>
      <c r="AG327" s="99"/>
      <c r="AH327" s="99"/>
      <c r="AI327" s="99"/>
      <c r="AJ327" s="99"/>
      <c r="AM327" s="99"/>
      <c r="AN327" s="99"/>
      <c r="AO327" s="99"/>
      <c r="AP327" s="99"/>
      <c r="AS327" s="99"/>
      <c r="AT327" s="99"/>
      <c r="AU327" s="99"/>
      <c r="AV327" s="99"/>
      <c r="AY327" s="99"/>
      <c r="AZ327" s="99"/>
      <c r="BA327" s="99"/>
      <c r="BB327" s="99"/>
      <c r="BC327" s="99"/>
      <c r="BD327" s="99"/>
      <c r="BG327" s="77"/>
      <c r="BH327" s="77"/>
      <c r="BI327" s="77"/>
      <c r="BJ327" s="77"/>
      <c r="BK327" s="77"/>
      <c r="BL327" s="77"/>
      <c r="BM327" s="77"/>
      <c r="BN327" s="77"/>
      <c r="BO327" s="77"/>
    </row>
    <row r="328" spans="3:67" s="82" customFormat="1" x14ac:dyDescent="0.25">
      <c r="C328" s="98"/>
      <c r="D328" s="99"/>
      <c r="E328" s="99"/>
      <c r="F328" s="99"/>
      <c r="G328" s="99"/>
      <c r="H328" s="99"/>
      <c r="I328" s="100"/>
      <c r="J328" s="99"/>
      <c r="K328" s="99"/>
      <c r="L328" s="99"/>
      <c r="M328" s="99"/>
      <c r="N328" s="99"/>
      <c r="O328" s="98"/>
      <c r="P328" s="98"/>
      <c r="Q328" s="98"/>
      <c r="R328" s="99"/>
      <c r="S328" s="98"/>
      <c r="T328" s="99"/>
      <c r="U328" s="99"/>
      <c r="V328" s="99"/>
      <c r="W328" s="99"/>
      <c r="X328" s="99"/>
      <c r="Y328" s="98"/>
      <c r="Z328" s="98"/>
      <c r="AA328" s="98"/>
      <c r="AB328" s="98"/>
      <c r="AC328" s="98"/>
      <c r="AF328" s="98"/>
      <c r="AG328" s="99"/>
      <c r="AH328" s="99"/>
      <c r="AI328" s="99"/>
      <c r="AJ328" s="99"/>
      <c r="AM328" s="99"/>
      <c r="AN328" s="99"/>
      <c r="AO328" s="99"/>
      <c r="AP328" s="99"/>
      <c r="AS328" s="99"/>
      <c r="AT328" s="99"/>
      <c r="AU328" s="99"/>
      <c r="AV328" s="99"/>
      <c r="AY328" s="99"/>
      <c r="AZ328" s="99"/>
      <c r="BA328" s="99"/>
      <c r="BB328" s="99"/>
      <c r="BC328" s="99"/>
      <c r="BD328" s="99"/>
      <c r="BG328" s="77"/>
      <c r="BH328" s="77"/>
      <c r="BI328" s="77"/>
      <c r="BJ328" s="77"/>
      <c r="BK328" s="77"/>
      <c r="BL328" s="77"/>
      <c r="BM328" s="77"/>
      <c r="BN328" s="77"/>
      <c r="BO328" s="77"/>
    </row>
    <row r="329" spans="3:67" s="82" customFormat="1" x14ac:dyDescent="0.25">
      <c r="C329" s="98"/>
      <c r="D329" s="99"/>
      <c r="E329" s="99"/>
      <c r="F329" s="99"/>
      <c r="G329" s="99"/>
      <c r="H329" s="99"/>
      <c r="I329" s="100"/>
      <c r="J329" s="99"/>
      <c r="K329" s="99"/>
      <c r="L329" s="99"/>
      <c r="M329" s="99"/>
      <c r="N329" s="99"/>
      <c r="O329" s="98"/>
      <c r="P329" s="98"/>
      <c r="Q329" s="98"/>
      <c r="R329" s="99"/>
      <c r="S329" s="98"/>
      <c r="T329" s="99"/>
      <c r="U329" s="99"/>
      <c r="V329" s="99"/>
      <c r="W329" s="99"/>
      <c r="X329" s="99"/>
      <c r="Y329" s="98"/>
      <c r="Z329" s="98"/>
      <c r="AA329" s="98"/>
      <c r="AB329" s="98"/>
      <c r="AC329" s="98"/>
      <c r="AF329" s="98"/>
      <c r="AG329" s="99"/>
      <c r="AH329" s="99"/>
      <c r="AI329" s="99"/>
      <c r="AJ329" s="99"/>
      <c r="AM329" s="99"/>
      <c r="AN329" s="99"/>
      <c r="AO329" s="99"/>
      <c r="AP329" s="99"/>
      <c r="AS329" s="99"/>
      <c r="AT329" s="99"/>
      <c r="AU329" s="99"/>
      <c r="AV329" s="99"/>
      <c r="AY329" s="99"/>
      <c r="AZ329" s="99"/>
      <c r="BA329" s="99"/>
      <c r="BB329" s="99"/>
      <c r="BC329" s="99"/>
      <c r="BD329" s="99"/>
      <c r="BG329" s="77"/>
      <c r="BH329" s="77"/>
      <c r="BI329" s="77"/>
      <c r="BJ329" s="77"/>
      <c r="BK329" s="77"/>
      <c r="BL329" s="77"/>
      <c r="BM329" s="77"/>
      <c r="BN329" s="77"/>
      <c r="BO329" s="77"/>
    </row>
    <row r="330" spans="3:67" s="82" customFormat="1" x14ac:dyDescent="0.25">
      <c r="C330" s="98"/>
      <c r="D330" s="99"/>
      <c r="E330" s="99"/>
      <c r="F330" s="99"/>
      <c r="G330" s="99"/>
      <c r="H330" s="99"/>
      <c r="I330" s="100"/>
      <c r="J330" s="99"/>
      <c r="K330" s="99"/>
      <c r="L330" s="99"/>
      <c r="M330" s="99"/>
      <c r="N330" s="99"/>
      <c r="O330" s="98"/>
      <c r="P330" s="98"/>
      <c r="Q330" s="98"/>
      <c r="R330" s="99"/>
      <c r="S330" s="98"/>
      <c r="T330" s="99"/>
      <c r="U330" s="99"/>
      <c r="V330" s="99"/>
      <c r="W330" s="99"/>
      <c r="X330" s="99"/>
      <c r="Y330" s="98"/>
      <c r="Z330" s="98"/>
      <c r="AA330" s="98"/>
      <c r="AB330" s="98"/>
      <c r="AC330" s="98"/>
      <c r="AF330" s="98"/>
      <c r="AG330" s="99"/>
      <c r="AH330" s="99"/>
      <c r="AI330" s="99"/>
      <c r="AJ330" s="99"/>
      <c r="AM330" s="99"/>
      <c r="AN330" s="99"/>
      <c r="AO330" s="99"/>
      <c r="AP330" s="99"/>
      <c r="AS330" s="99"/>
      <c r="AT330" s="99"/>
      <c r="AU330" s="99"/>
      <c r="AV330" s="99"/>
      <c r="AY330" s="99"/>
      <c r="AZ330" s="99"/>
      <c r="BA330" s="99"/>
      <c r="BB330" s="99"/>
      <c r="BC330" s="99"/>
      <c r="BD330" s="99"/>
      <c r="BG330" s="77"/>
      <c r="BH330" s="77"/>
      <c r="BI330" s="77"/>
      <c r="BJ330" s="77"/>
      <c r="BK330" s="77"/>
      <c r="BL330" s="77"/>
      <c r="BM330" s="77"/>
      <c r="BN330" s="77"/>
      <c r="BO330" s="77"/>
    </row>
    <row r="331" spans="3:67" s="82" customFormat="1" x14ac:dyDescent="0.25">
      <c r="C331" s="98"/>
      <c r="D331" s="99"/>
      <c r="E331" s="99"/>
      <c r="F331" s="99"/>
      <c r="G331" s="99"/>
      <c r="H331" s="99"/>
      <c r="I331" s="100"/>
      <c r="J331" s="99"/>
      <c r="K331" s="99"/>
      <c r="L331" s="99"/>
      <c r="M331" s="99"/>
      <c r="N331" s="99"/>
      <c r="O331" s="98"/>
      <c r="P331" s="98"/>
      <c r="Q331" s="98"/>
      <c r="R331" s="99"/>
      <c r="S331" s="98"/>
      <c r="T331" s="99"/>
      <c r="U331" s="99"/>
      <c r="V331" s="99"/>
      <c r="W331" s="99"/>
      <c r="X331" s="99"/>
      <c r="Y331" s="98"/>
      <c r="Z331" s="98"/>
      <c r="AA331" s="98"/>
      <c r="AB331" s="98"/>
      <c r="AC331" s="98"/>
      <c r="AF331" s="98"/>
      <c r="AG331" s="99"/>
      <c r="AH331" s="99"/>
      <c r="AI331" s="99"/>
      <c r="AJ331" s="99"/>
      <c r="AM331" s="99"/>
      <c r="AN331" s="99"/>
      <c r="AO331" s="99"/>
      <c r="AP331" s="99"/>
      <c r="AS331" s="99"/>
      <c r="AT331" s="99"/>
      <c r="AU331" s="99"/>
      <c r="AV331" s="99"/>
      <c r="AY331" s="99"/>
      <c r="AZ331" s="99"/>
      <c r="BA331" s="99"/>
      <c r="BB331" s="99"/>
      <c r="BC331" s="99"/>
      <c r="BD331" s="99"/>
      <c r="BG331" s="77"/>
      <c r="BH331" s="77"/>
      <c r="BI331" s="77"/>
      <c r="BJ331" s="77"/>
      <c r="BK331" s="77"/>
      <c r="BL331" s="77"/>
      <c r="BM331" s="77"/>
      <c r="BN331" s="77"/>
      <c r="BO331" s="77"/>
    </row>
    <row r="332" spans="3:67" s="82" customFormat="1" x14ac:dyDescent="0.25">
      <c r="C332" s="98"/>
      <c r="D332" s="99"/>
      <c r="E332" s="99"/>
      <c r="F332" s="99"/>
      <c r="G332" s="99"/>
      <c r="H332" s="99"/>
      <c r="I332" s="100"/>
      <c r="J332" s="99"/>
      <c r="K332" s="99"/>
      <c r="L332" s="99"/>
      <c r="M332" s="99"/>
      <c r="N332" s="99"/>
      <c r="O332" s="98"/>
      <c r="P332" s="98"/>
      <c r="Q332" s="98"/>
      <c r="R332" s="99"/>
      <c r="S332" s="98"/>
      <c r="T332" s="99"/>
      <c r="U332" s="99"/>
      <c r="V332" s="99"/>
      <c r="W332" s="99"/>
      <c r="X332" s="99"/>
      <c r="Y332" s="98"/>
      <c r="Z332" s="98"/>
      <c r="AA332" s="98"/>
      <c r="AB332" s="98"/>
      <c r="AC332" s="98"/>
      <c r="AF332" s="98"/>
      <c r="AG332" s="99"/>
      <c r="AH332" s="99"/>
      <c r="AI332" s="99"/>
      <c r="AJ332" s="99"/>
      <c r="AM332" s="99"/>
      <c r="AN332" s="99"/>
      <c r="AO332" s="99"/>
      <c r="AP332" s="99"/>
      <c r="AS332" s="99"/>
      <c r="AT332" s="99"/>
      <c r="AU332" s="99"/>
      <c r="AV332" s="99"/>
      <c r="AY332" s="99"/>
      <c r="AZ332" s="99"/>
      <c r="BA332" s="99"/>
      <c r="BB332" s="99"/>
      <c r="BC332" s="99"/>
      <c r="BD332" s="99"/>
      <c r="BG332" s="77"/>
      <c r="BH332" s="77"/>
      <c r="BI332" s="77"/>
      <c r="BJ332" s="77"/>
      <c r="BK332" s="77"/>
      <c r="BL332" s="77"/>
      <c r="BM332" s="77"/>
      <c r="BN332" s="77"/>
      <c r="BO332" s="77"/>
    </row>
    <row r="333" spans="3:67" s="82" customFormat="1" x14ac:dyDescent="0.25">
      <c r="C333" s="98"/>
      <c r="D333" s="99"/>
      <c r="E333" s="99"/>
      <c r="F333" s="99"/>
      <c r="G333" s="99"/>
      <c r="H333" s="99"/>
      <c r="I333" s="100"/>
      <c r="J333" s="99"/>
      <c r="K333" s="99"/>
      <c r="L333" s="99"/>
      <c r="M333" s="99"/>
      <c r="N333" s="99"/>
      <c r="O333" s="98"/>
      <c r="P333" s="98"/>
      <c r="Q333" s="98"/>
      <c r="R333" s="99"/>
      <c r="S333" s="98"/>
      <c r="T333" s="99"/>
      <c r="U333" s="99"/>
      <c r="V333" s="99"/>
      <c r="W333" s="99"/>
      <c r="X333" s="99"/>
      <c r="Y333" s="98"/>
      <c r="Z333" s="98"/>
      <c r="AA333" s="98"/>
      <c r="AB333" s="98"/>
      <c r="AC333" s="98"/>
      <c r="AF333" s="98"/>
      <c r="AG333" s="99"/>
      <c r="AH333" s="99"/>
      <c r="AI333" s="99"/>
      <c r="AJ333" s="99"/>
      <c r="AM333" s="99"/>
      <c r="AN333" s="99"/>
      <c r="AO333" s="99"/>
      <c r="AP333" s="99"/>
      <c r="AS333" s="99"/>
      <c r="AT333" s="99"/>
      <c r="AU333" s="99"/>
      <c r="AV333" s="99"/>
      <c r="AY333" s="99"/>
      <c r="AZ333" s="99"/>
      <c r="BA333" s="99"/>
      <c r="BB333" s="99"/>
      <c r="BC333" s="99"/>
      <c r="BD333" s="99"/>
      <c r="BG333" s="77"/>
      <c r="BH333" s="77"/>
      <c r="BI333" s="77"/>
      <c r="BJ333" s="77"/>
      <c r="BK333" s="77"/>
      <c r="BL333" s="77"/>
      <c r="BM333" s="77"/>
      <c r="BN333" s="77"/>
      <c r="BO333" s="77"/>
    </row>
    <row r="334" spans="3:67" s="82" customFormat="1" x14ac:dyDescent="0.25">
      <c r="C334" s="98"/>
      <c r="D334" s="99"/>
      <c r="E334" s="99"/>
      <c r="F334" s="99"/>
      <c r="G334" s="99"/>
      <c r="H334" s="99"/>
      <c r="I334" s="100"/>
      <c r="J334" s="99"/>
      <c r="K334" s="99"/>
      <c r="L334" s="99"/>
      <c r="M334" s="99"/>
      <c r="N334" s="99"/>
      <c r="O334" s="98"/>
      <c r="P334" s="98"/>
      <c r="Q334" s="98"/>
      <c r="R334" s="99"/>
      <c r="S334" s="98"/>
      <c r="T334" s="99"/>
      <c r="U334" s="99"/>
      <c r="V334" s="99"/>
      <c r="W334" s="99"/>
      <c r="X334" s="99"/>
      <c r="Y334" s="98"/>
      <c r="Z334" s="98"/>
      <c r="AA334" s="98"/>
      <c r="AB334" s="98"/>
      <c r="AC334" s="98"/>
      <c r="AF334" s="98"/>
      <c r="AG334" s="99"/>
      <c r="AH334" s="99"/>
      <c r="AI334" s="99"/>
      <c r="AJ334" s="99"/>
      <c r="AM334" s="99"/>
      <c r="AN334" s="99"/>
      <c r="AO334" s="99"/>
      <c r="AP334" s="99"/>
      <c r="AS334" s="99"/>
      <c r="AT334" s="99"/>
      <c r="AU334" s="99"/>
      <c r="AV334" s="99"/>
      <c r="AY334" s="99"/>
      <c r="AZ334" s="99"/>
      <c r="BA334" s="99"/>
      <c r="BB334" s="99"/>
      <c r="BC334" s="99"/>
      <c r="BD334" s="99"/>
      <c r="BG334" s="77"/>
      <c r="BH334" s="77"/>
      <c r="BI334" s="77"/>
      <c r="BJ334" s="77"/>
      <c r="BK334" s="77"/>
      <c r="BL334" s="77"/>
      <c r="BM334" s="77"/>
      <c r="BN334" s="77"/>
      <c r="BO334" s="77"/>
    </row>
    <row r="335" spans="3:67" s="82" customFormat="1" x14ac:dyDescent="0.25">
      <c r="C335" s="98"/>
      <c r="D335" s="99"/>
      <c r="E335" s="99"/>
      <c r="F335" s="99"/>
      <c r="G335" s="99"/>
      <c r="H335" s="99"/>
      <c r="I335" s="100"/>
      <c r="J335" s="99"/>
      <c r="K335" s="99"/>
      <c r="L335" s="99"/>
      <c r="M335" s="99"/>
      <c r="N335" s="99"/>
      <c r="O335" s="98"/>
      <c r="P335" s="98"/>
      <c r="Q335" s="98"/>
      <c r="R335" s="99"/>
      <c r="S335" s="98"/>
      <c r="T335" s="99"/>
      <c r="U335" s="99"/>
      <c r="V335" s="99"/>
      <c r="W335" s="99"/>
      <c r="X335" s="99"/>
      <c r="Y335" s="98"/>
      <c r="Z335" s="98"/>
      <c r="AA335" s="98"/>
      <c r="AB335" s="98"/>
      <c r="AC335" s="98"/>
      <c r="AF335" s="98"/>
      <c r="AG335" s="99"/>
      <c r="AH335" s="99"/>
      <c r="AI335" s="99"/>
      <c r="AJ335" s="99"/>
      <c r="AM335" s="99"/>
      <c r="AN335" s="99"/>
      <c r="AO335" s="99"/>
      <c r="AP335" s="99"/>
      <c r="AS335" s="99"/>
      <c r="AT335" s="99"/>
      <c r="AU335" s="99"/>
      <c r="AV335" s="99"/>
      <c r="AY335" s="99"/>
      <c r="AZ335" s="99"/>
      <c r="BA335" s="99"/>
      <c r="BB335" s="99"/>
      <c r="BC335" s="99"/>
      <c r="BD335" s="99"/>
      <c r="BG335" s="77"/>
      <c r="BH335" s="77"/>
      <c r="BI335" s="77"/>
      <c r="BJ335" s="77"/>
      <c r="BK335" s="77"/>
      <c r="BL335" s="77"/>
      <c r="BM335" s="77"/>
      <c r="BN335" s="77"/>
      <c r="BO335" s="77"/>
    </row>
    <row r="336" spans="3:67" s="82" customFormat="1" x14ac:dyDescent="0.25">
      <c r="C336" s="98"/>
      <c r="D336" s="99"/>
      <c r="E336" s="99"/>
      <c r="F336" s="99"/>
      <c r="G336" s="99"/>
      <c r="H336" s="99"/>
      <c r="I336" s="100"/>
      <c r="J336" s="99"/>
      <c r="K336" s="99"/>
      <c r="L336" s="99"/>
      <c r="M336" s="99"/>
      <c r="N336" s="99"/>
      <c r="O336" s="98"/>
      <c r="P336" s="98"/>
      <c r="Q336" s="98"/>
      <c r="R336" s="99"/>
      <c r="S336" s="98"/>
      <c r="T336" s="99"/>
      <c r="U336" s="99"/>
      <c r="V336" s="99"/>
      <c r="W336" s="99"/>
      <c r="X336" s="99"/>
      <c r="Y336" s="98"/>
      <c r="Z336" s="98"/>
      <c r="AA336" s="98"/>
      <c r="AB336" s="98"/>
      <c r="AC336" s="98"/>
      <c r="AF336" s="98"/>
      <c r="AG336" s="99"/>
      <c r="AH336" s="99"/>
      <c r="AI336" s="99"/>
      <c r="AJ336" s="99"/>
      <c r="AM336" s="99"/>
      <c r="AN336" s="99"/>
      <c r="AO336" s="99"/>
      <c r="AP336" s="99"/>
      <c r="AS336" s="99"/>
      <c r="AT336" s="99"/>
      <c r="AU336" s="99"/>
      <c r="AV336" s="99"/>
      <c r="AY336" s="99"/>
      <c r="AZ336" s="99"/>
      <c r="BA336" s="99"/>
      <c r="BB336" s="99"/>
      <c r="BC336" s="99"/>
      <c r="BD336" s="99"/>
      <c r="BG336" s="77"/>
      <c r="BH336" s="77"/>
      <c r="BI336" s="77"/>
      <c r="BJ336" s="77"/>
      <c r="BK336" s="77"/>
      <c r="BL336" s="77"/>
      <c r="BM336" s="77"/>
      <c r="BN336" s="77"/>
      <c r="BO336" s="77"/>
    </row>
    <row r="337" spans="3:67" s="82" customFormat="1" x14ac:dyDescent="0.25">
      <c r="C337" s="98"/>
      <c r="D337" s="99"/>
      <c r="E337" s="99"/>
      <c r="F337" s="99"/>
      <c r="G337" s="99"/>
      <c r="H337" s="99"/>
      <c r="I337" s="100"/>
      <c r="J337" s="99"/>
      <c r="K337" s="99"/>
      <c r="L337" s="99"/>
      <c r="M337" s="99"/>
      <c r="N337" s="99"/>
      <c r="O337" s="98"/>
      <c r="P337" s="98"/>
      <c r="Q337" s="98"/>
      <c r="R337" s="99"/>
      <c r="S337" s="98"/>
      <c r="T337" s="99"/>
      <c r="U337" s="99"/>
      <c r="V337" s="99"/>
      <c r="W337" s="99"/>
      <c r="X337" s="99"/>
      <c r="Y337" s="98"/>
      <c r="Z337" s="98"/>
      <c r="AA337" s="98"/>
      <c r="AB337" s="98"/>
      <c r="AC337" s="98"/>
      <c r="AF337" s="98"/>
      <c r="AG337" s="99"/>
      <c r="AH337" s="99"/>
      <c r="AI337" s="99"/>
      <c r="AJ337" s="99"/>
      <c r="AM337" s="99"/>
      <c r="AN337" s="99"/>
      <c r="AO337" s="99"/>
      <c r="AP337" s="99"/>
      <c r="AS337" s="99"/>
      <c r="AT337" s="99"/>
      <c r="AU337" s="99"/>
      <c r="AV337" s="99"/>
      <c r="AY337" s="99"/>
      <c r="AZ337" s="99"/>
      <c r="BA337" s="99"/>
      <c r="BB337" s="99"/>
      <c r="BC337" s="99"/>
      <c r="BD337" s="99"/>
      <c r="BG337" s="77"/>
      <c r="BH337" s="77"/>
      <c r="BI337" s="77"/>
      <c r="BJ337" s="77"/>
      <c r="BK337" s="77"/>
      <c r="BL337" s="77"/>
      <c r="BM337" s="77"/>
      <c r="BN337" s="77"/>
      <c r="BO337" s="77"/>
    </row>
    <row r="338" spans="3:67" s="82" customFormat="1" x14ac:dyDescent="0.25">
      <c r="C338" s="98"/>
      <c r="D338" s="99"/>
      <c r="E338" s="99"/>
      <c r="F338" s="99"/>
      <c r="G338" s="99"/>
      <c r="H338" s="99"/>
      <c r="I338" s="100"/>
      <c r="J338" s="99"/>
      <c r="K338" s="99"/>
      <c r="L338" s="99"/>
      <c r="M338" s="99"/>
      <c r="N338" s="99"/>
      <c r="O338" s="98"/>
      <c r="P338" s="98"/>
      <c r="Q338" s="98"/>
      <c r="R338" s="99"/>
      <c r="S338" s="98"/>
      <c r="T338" s="99"/>
      <c r="U338" s="99"/>
      <c r="V338" s="99"/>
      <c r="W338" s="99"/>
      <c r="X338" s="99"/>
      <c r="Y338" s="98"/>
      <c r="Z338" s="98"/>
      <c r="AA338" s="98"/>
      <c r="AB338" s="98"/>
      <c r="AC338" s="98"/>
      <c r="AF338" s="98"/>
      <c r="AG338" s="99"/>
      <c r="AH338" s="99"/>
      <c r="AI338" s="99"/>
      <c r="AJ338" s="99"/>
      <c r="AM338" s="99"/>
      <c r="AN338" s="99"/>
      <c r="AO338" s="99"/>
      <c r="AP338" s="99"/>
      <c r="AS338" s="99"/>
      <c r="AT338" s="99"/>
      <c r="AU338" s="99"/>
      <c r="AV338" s="99"/>
      <c r="AY338" s="99"/>
      <c r="AZ338" s="99"/>
      <c r="BA338" s="99"/>
      <c r="BB338" s="99"/>
      <c r="BC338" s="99"/>
      <c r="BD338" s="99"/>
      <c r="BG338" s="77"/>
      <c r="BH338" s="77"/>
      <c r="BI338" s="77"/>
      <c r="BJ338" s="77"/>
      <c r="BK338" s="77"/>
      <c r="BL338" s="77"/>
      <c r="BM338" s="77"/>
      <c r="BN338" s="77"/>
      <c r="BO338" s="77"/>
    </row>
    <row r="339" spans="3:67" s="82" customFormat="1" x14ac:dyDescent="0.25">
      <c r="C339" s="98"/>
      <c r="D339" s="99"/>
      <c r="E339" s="99"/>
      <c r="F339" s="99"/>
      <c r="G339" s="99"/>
      <c r="H339" s="99"/>
      <c r="I339" s="100"/>
      <c r="J339" s="99"/>
      <c r="K339" s="99"/>
      <c r="L339" s="99"/>
      <c r="M339" s="99"/>
      <c r="N339" s="99"/>
      <c r="O339" s="98"/>
      <c r="P339" s="98"/>
      <c r="Q339" s="98"/>
      <c r="R339" s="99"/>
      <c r="S339" s="98"/>
      <c r="T339" s="99"/>
      <c r="U339" s="99"/>
      <c r="V339" s="99"/>
      <c r="W339" s="99"/>
      <c r="X339" s="99"/>
      <c r="Y339" s="98"/>
      <c r="Z339" s="98"/>
      <c r="AA339" s="98"/>
      <c r="AB339" s="98"/>
      <c r="AC339" s="98"/>
      <c r="AF339" s="98"/>
      <c r="AG339" s="99"/>
      <c r="AH339" s="99"/>
      <c r="AI339" s="99"/>
      <c r="AJ339" s="99"/>
      <c r="AM339" s="99"/>
      <c r="AN339" s="99"/>
      <c r="AO339" s="99"/>
      <c r="AP339" s="99"/>
      <c r="AS339" s="99"/>
      <c r="AT339" s="99"/>
      <c r="AU339" s="99"/>
      <c r="AV339" s="99"/>
      <c r="AY339" s="99"/>
      <c r="AZ339" s="99"/>
      <c r="BA339" s="99"/>
      <c r="BB339" s="99"/>
      <c r="BC339" s="99"/>
      <c r="BD339" s="99"/>
      <c r="BG339" s="77"/>
      <c r="BH339" s="77"/>
      <c r="BI339" s="77"/>
      <c r="BJ339" s="77"/>
      <c r="BK339" s="77"/>
      <c r="BL339" s="77"/>
      <c r="BM339" s="77"/>
      <c r="BN339" s="77"/>
      <c r="BO339" s="77"/>
    </row>
    <row r="340" spans="3:67" s="82" customFormat="1" x14ac:dyDescent="0.25">
      <c r="C340" s="98"/>
      <c r="D340" s="99"/>
      <c r="E340" s="99"/>
      <c r="F340" s="99"/>
      <c r="G340" s="99"/>
      <c r="H340" s="99"/>
      <c r="I340" s="100"/>
      <c r="J340" s="99"/>
      <c r="K340" s="99"/>
      <c r="L340" s="99"/>
      <c r="M340" s="99"/>
      <c r="N340" s="99"/>
      <c r="O340" s="98"/>
      <c r="P340" s="98"/>
      <c r="Q340" s="98"/>
      <c r="R340" s="99"/>
      <c r="S340" s="98"/>
      <c r="T340" s="99"/>
      <c r="U340" s="99"/>
      <c r="V340" s="99"/>
      <c r="W340" s="99"/>
      <c r="X340" s="99"/>
      <c r="Y340" s="98"/>
      <c r="Z340" s="98"/>
      <c r="AA340" s="98"/>
      <c r="AB340" s="98"/>
      <c r="AC340" s="98"/>
      <c r="AF340" s="98"/>
      <c r="AG340" s="99"/>
      <c r="AH340" s="99"/>
      <c r="AI340" s="99"/>
      <c r="AJ340" s="99"/>
      <c r="AM340" s="99"/>
      <c r="AN340" s="99"/>
      <c r="AO340" s="99"/>
      <c r="AP340" s="99"/>
      <c r="AS340" s="99"/>
      <c r="AT340" s="99"/>
      <c r="AU340" s="99"/>
      <c r="AV340" s="99"/>
      <c r="AY340" s="99"/>
      <c r="AZ340" s="99"/>
      <c r="BA340" s="99"/>
      <c r="BB340" s="99"/>
      <c r="BC340" s="99"/>
      <c r="BD340" s="99"/>
      <c r="BG340" s="77"/>
      <c r="BH340" s="77"/>
      <c r="BI340" s="77"/>
      <c r="BJ340" s="77"/>
      <c r="BK340" s="77"/>
      <c r="BL340" s="77"/>
      <c r="BM340" s="77"/>
      <c r="BN340" s="77"/>
      <c r="BO340" s="77"/>
    </row>
    <row r="341" spans="3:67" s="82" customFormat="1" x14ac:dyDescent="0.25">
      <c r="C341" s="98"/>
      <c r="D341" s="99"/>
      <c r="E341" s="99"/>
      <c r="F341" s="99"/>
      <c r="G341" s="99"/>
      <c r="H341" s="99"/>
      <c r="I341" s="100"/>
      <c r="J341" s="99"/>
      <c r="K341" s="99"/>
      <c r="L341" s="99"/>
      <c r="M341" s="99"/>
      <c r="N341" s="99"/>
      <c r="O341" s="98"/>
      <c r="P341" s="98"/>
      <c r="Q341" s="98"/>
      <c r="R341" s="99"/>
      <c r="S341" s="98"/>
      <c r="T341" s="99"/>
      <c r="U341" s="99"/>
      <c r="V341" s="99"/>
      <c r="W341" s="99"/>
      <c r="X341" s="99"/>
      <c r="Y341" s="98"/>
      <c r="Z341" s="98"/>
      <c r="AA341" s="98"/>
      <c r="AB341" s="98"/>
      <c r="AC341" s="98"/>
      <c r="AF341" s="98"/>
      <c r="AG341" s="99"/>
      <c r="AH341" s="99"/>
      <c r="AI341" s="99"/>
      <c r="AJ341" s="99"/>
      <c r="AM341" s="99"/>
      <c r="AN341" s="99"/>
      <c r="AO341" s="99"/>
      <c r="AP341" s="99"/>
      <c r="AS341" s="99"/>
      <c r="AT341" s="99"/>
      <c r="AU341" s="99"/>
      <c r="AV341" s="99"/>
      <c r="AY341" s="99"/>
      <c r="AZ341" s="99"/>
      <c r="BA341" s="99"/>
      <c r="BB341" s="99"/>
      <c r="BC341" s="99"/>
      <c r="BD341" s="99"/>
      <c r="BG341" s="77"/>
      <c r="BH341" s="77"/>
      <c r="BI341" s="77"/>
      <c r="BJ341" s="77"/>
      <c r="BK341" s="77"/>
      <c r="BL341" s="77"/>
      <c r="BM341" s="77"/>
      <c r="BN341" s="77"/>
      <c r="BO341" s="77"/>
    </row>
    <row r="342" spans="3:67" s="82" customFormat="1" x14ac:dyDescent="0.25">
      <c r="C342" s="98"/>
      <c r="D342" s="99"/>
      <c r="E342" s="99"/>
      <c r="F342" s="99"/>
      <c r="G342" s="99"/>
      <c r="H342" s="99"/>
      <c r="I342" s="100"/>
      <c r="J342" s="99"/>
      <c r="K342" s="99"/>
      <c r="L342" s="99"/>
      <c r="M342" s="99"/>
      <c r="N342" s="99"/>
      <c r="O342" s="98"/>
      <c r="P342" s="98"/>
      <c r="Q342" s="98"/>
      <c r="R342" s="99"/>
      <c r="S342" s="98"/>
      <c r="T342" s="99"/>
      <c r="U342" s="99"/>
      <c r="V342" s="99"/>
      <c r="W342" s="99"/>
      <c r="X342" s="99"/>
      <c r="Y342" s="98"/>
      <c r="Z342" s="98"/>
      <c r="AA342" s="98"/>
      <c r="AB342" s="98"/>
      <c r="AC342" s="98"/>
      <c r="AF342" s="98"/>
      <c r="AG342" s="99"/>
      <c r="AH342" s="99"/>
      <c r="AI342" s="99"/>
      <c r="AJ342" s="99"/>
      <c r="AM342" s="99"/>
      <c r="AN342" s="99"/>
      <c r="AO342" s="99"/>
      <c r="AP342" s="99"/>
      <c r="AS342" s="99"/>
      <c r="AT342" s="99"/>
      <c r="AU342" s="99"/>
      <c r="AV342" s="99"/>
      <c r="AY342" s="99"/>
      <c r="AZ342" s="99"/>
      <c r="BA342" s="99"/>
      <c r="BB342" s="99"/>
      <c r="BC342" s="99"/>
      <c r="BD342" s="99"/>
      <c r="BG342" s="77"/>
      <c r="BH342" s="77"/>
      <c r="BI342" s="77"/>
      <c r="BJ342" s="77"/>
      <c r="BK342" s="77"/>
      <c r="BL342" s="77"/>
      <c r="BM342" s="77"/>
      <c r="BN342" s="77"/>
      <c r="BO342" s="77"/>
    </row>
    <row r="343" spans="3:67" s="82" customFormat="1" x14ac:dyDescent="0.25">
      <c r="C343" s="98"/>
      <c r="D343" s="99"/>
      <c r="E343" s="99"/>
      <c r="F343" s="99"/>
      <c r="G343" s="99"/>
      <c r="H343" s="99"/>
      <c r="I343" s="100"/>
      <c r="J343" s="99"/>
      <c r="K343" s="99"/>
      <c r="L343" s="99"/>
      <c r="M343" s="99"/>
      <c r="N343" s="99"/>
      <c r="O343" s="98"/>
      <c r="P343" s="98"/>
      <c r="Q343" s="98"/>
      <c r="R343" s="99"/>
      <c r="S343" s="98"/>
      <c r="T343" s="99"/>
      <c r="U343" s="99"/>
      <c r="V343" s="99"/>
      <c r="W343" s="99"/>
      <c r="X343" s="99"/>
      <c r="Y343" s="98"/>
      <c r="Z343" s="98"/>
      <c r="AA343" s="98"/>
      <c r="AB343" s="98"/>
      <c r="AC343" s="98"/>
      <c r="AF343" s="98"/>
      <c r="AG343" s="99"/>
      <c r="AH343" s="99"/>
      <c r="AI343" s="99"/>
      <c r="AJ343" s="99"/>
      <c r="AM343" s="99"/>
      <c r="AN343" s="99"/>
      <c r="AO343" s="99"/>
      <c r="AP343" s="99"/>
      <c r="AS343" s="99"/>
      <c r="AT343" s="99"/>
      <c r="AU343" s="99"/>
      <c r="AV343" s="99"/>
      <c r="AY343" s="99"/>
      <c r="AZ343" s="99"/>
      <c r="BA343" s="99"/>
      <c r="BB343" s="99"/>
      <c r="BC343" s="99"/>
      <c r="BD343" s="99"/>
      <c r="BG343" s="77"/>
      <c r="BH343" s="77"/>
      <c r="BI343" s="77"/>
      <c r="BJ343" s="77"/>
      <c r="BK343" s="77"/>
      <c r="BL343" s="77"/>
      <c r="BM343" s="77"/>
      <c r="BN343" s="77"/>
      <c r="BO343" s="77"/>
    </row>
    <row r="344" spans="3:67" s="82" customFormat="1" x14ac:dyDescent="0.25">
      <c r="C344" s="98"/>
      <c r="D344" s="99"/>
      <c r="E344" s="99"/>
      <c r="F344" s="99"/>
      <c r="G344" s="99"/>
      <c r="H344" s="99"/>
      <c r="I344" s="100"/>
      <c r="J344" s="99"/>
      <c r="K344" s="99"/>
      <c r="L344" s="99"/>
      <c r="M344" s="99"/>
      <c r="N344" s="99"/>
      <c r="O344" s="98"/>
      <c r="P344" s="98"/>
      <c r="Q344" s="98"/>
      <c r="R344" s="99"/>
      <c r="S344" s="98"/>
      <c r="T344" s="99"/>
      <c r="U344" s="99"/>
      <c r="V344" s="99"/>
      <c r="W344" s="99"/>
      <c r="X344" s="99"/>
      <c r="Y344" s="98"/>
      <c r="Z344" s="98"/>
      <c r="AA344" s="98"/>
      <c r="AB344" s="98"/>
      <c r="AC344" s="98"/>
      <c r="AF344" s="98"/>
      <c r="AG344" s="99"/>
      <c r="AH344" s="99"/>
      <c r="AI344" s="99"/>
      <c r="AJ344" s="99"/>
      <c r="AM344" s="99"/>
      <c r="AN344" s="99"/>
      <c r="AO344" s="99"/>
      <c r="AP344" s="99"/>
      <c r="AS344" s="99"/>
      <c r="AT344" s="99"/>
      <c r="AU344" s="99"/>
      <c r="AV344" s="99"/>
      <c r="AY344" s="99"/>
      <c r="AZ344" s="99"/>
      <c r="BA344" s="99"/>
      <c r="BB344" s="99"/>
      <c r="BC344" s="99"/>
      <c r="BD344" s="99"/>
      <c r="BG344" s="77"/>
      <c r="BH344" s="77"/>
      <c r="BI344" s="77"/>
      <c r="BJ344" s="77"/>
      <c r="BK344" s="77"/>
      <c r="BL344" s="77"/>
      <c r="BM344" s="77"/>
      <c r="BN344" s="77"/>
      <c r="BO344" s="77"/>
    </row>
    <row r="345" spans="3:67" s="82" customFormat="1" x14ac:dyDescent="0.25">
      <c r="C345" s="98"/>
      <c r="D345" s="99"/>
      <c r="E345" s="99"/>
      <c r="F345" s="99"/>
      <c r="G345" s="99"/>
      <c r="H345" s="99"/>
      <c r="I345" s="100"/>
      <c r="J345" s="99"/>
      <c r="K345" s="99"/>
      <c r="L345" s="99"/>
      <c r="M345" s="99"/>
      <c r="N345" s="99"/>
      <c r="O345" s="98"/>
      <c r="P345" s="98"/>
      <c r="Q345" s="98"/>
      <c r="R345" s="99"/>
      <c r="S345" s="98"/>
      <c r="T345" s="99"/>
      <c r="U345" s="99"/>
      <c r="V345" s="99"/>
      <c r="W345" s="99"/>
      <c r="X345" s="99"/>
      <c r="Y345" s="98"/>
      <c r="Z345" s="98"/>
      <c r="AA345" s="98"/>
      <c r="AB345" s="98"/>
      <c r="AC345" s="98"/>
      <c r="AF345" s="98"/>
      <c r="AG345" s="99"/>
      <c r="AH345" s="99"/>
      <c r="AI345" s="99"/>
      <c r="AJ345" s="99"/>
      <c r="AM345" s="99"/>
      <c r="AN345" s="99"/>
      <c r="AO345" s="99"/>
      <c r="AP345" s="99"/>
      <c r="AS345" s="99"/>
      <c r="AT345" s="99"/>
      <c r="AU345" s="99"/>
      <c r="AV345" s="99"/>
      <c r="AY345" s="99"/>
      <c r="AZ345" s="99"/>
      <c r="BA345" s="99"/>
      <c r="BB345" s="99"/>
      <c r="BC345" s="99"/>
      <c r="BD345" s="99"/>
      <c r="BG345" s="77"/>
      <c r="BH345" s="77"/>
      <c r="BI345" s="77"/>
      <c r="BJ345" s="77"/>
      <c r="BK345" s="77"/>
      <c r="BL345" s="77"/>
      <c r="BM345" s="77"/>
      <c r="BN345" s="77"/>
      <c r="BO345" s="77"/>
    </row>
    <row r="346" spans="3:67" s="82" customFormat="1" x14ac:dyDescent="0.25">
      <c r="C346" s="98"/>
      <c r="D346" s="99"/>
      <c r="E346" s="99"/>
      <c r="F346" s="99"/>
      <c r="G346" s="99"/>
      <c r="H346" s="99"/>
      <c r="I346" s="100"/>
      <c r="J346" s="99"/>
      <c r="K346" s="99"/>
      <c r="L346" s="99"/>
      <c r="M346" s="99"/>
      <c r="N346" s="99"/>
      <c r="O346" s="98"/>
      <c r="P346" s="98"/>
      <c r="Q346" s="98"/>
      <c r="R346" s="99"/>
      <c r="S346" s="98"/>
      <c r="T346" s="99"/>
      <c r="U346" s="99"/>
      <c r="V346" s="99"/>
      <c r="W346" s="99"/>
      <c r="X346" s="99"/>
      <c r="Y346" s="98"/>
      <c r="Z346" s="98"/>
      <c r="AA346" s="98"/>
      <c r="AB346" s="98"/>
      <c r="AC346" s="98"/>
      <c r="AF346" s="98"/>
      <c r="AG346" s="99"/>
      <c r="AH346" s="99"/>
      <c r="AI346" s="99"/>
      <c r="AJ346" s="99"/>
      <c r="AM346" s="99"/>
      <c r="AN346" s="99"/>
      <c r="AO346" s="99"/>
      <c r="AP346" s="99"/>
      <c r="AS346" s="99"/>
      <c r="AT346" s="99"/>
      <c r="AU346" s="99"/>
      <c r="AV346" s="99"/>
      <c r="AY346" s="99"/>
      <c r="AZ346" s="99"/>
      <c r="BA346" s="99"/>
      <c r="BB346" s="99"/>
      <c r="BC346" s="99"/>
      <c r="BD346" s="99"/>
      <c r="BG346" s="77"/>
      <c r="BH346" s="77"/>
      <c r="BI346" s="77"/>
      <c r="BJ346" s="77"/>
      <c r="BK346" s="77"/>
      <c r="BL346" s="77"/>
      <c r="BM346" s="77"/>
      <c r="BN346" s="77"/>
      <c r="BO346" s="77"/>
    </row>
    <row r="347" spans="3:67" s="82" customFormat="1" x14ac:dyDescent="0.25">
      <c r="C347" s="98"/>
      <c r="D347" s="99"/>
      <c r="E347" s="99"/>
      <c r="F347" s="99"/>
      <c r="G347" s="99"/>
      <c r="H347" s="99"/>
      <c r="I347" s="100"/>
      <c r="J347" s="99"/>
      <c r="K347" s="99"/>
      <c r="L347" s="99"/>
      <c r="M347" s="99"/>
      <c r="N347" s="99"/>
      <c r="O347" s="98"/>
      <c r="P347" s="98"/>
      <c r="Q347" s="98"/>
      <c r="R347" s="99"/>
      <c r="S347" s="98"/>
      <c r="T347" s="99"/>
      <c r="U347" s="99"/>
      <c r="V347" s="99"/>
      <c r="W347" s="99"/>
      <c r="X347" s="99"/>
      <c r="Y347" s="98"/>
      <c r="Z347" s="98"/>
      <c r="AA347" s="98"/>
      <c r="AB347" s="98"/>
      <c r="AC347" s="98"/>
      <c r="AF347" s="98"/>
      <c r="AG347" s="99"/>
      <c r="AH347" s="99"/>
      <c r="AI347" s="99"/>
      <c r="AJ347" s="99"/>
      <c r="AM347" s="99"/>
      <c r="AN347" s="99"/>
      <c r="AO347" s="99"/>
      <c r="AP347" s="99"/>
      <c r="AS347" s="99"/>
      <c r="AT347" s="99"/>
      <c r="AU347" s="99"/>
      <c r="AV347" s="99"/>
      <c r="AY347" s="99"/>
      <c r="AZ347" s="99"/>
      <c r="BA347" s="99"/>
      <c r="BB347" s="99"/>
      <c r="BC347" s="99"/>
      <c r="BD347" s="99"/>
      <c r="BG347" s="77"/>
      <c r="BH347" s="77"/>
      <c r="BI347" s="77"/>
      <c r="BJ347" s="77"/>
      <c r="BK347" s="77"/>
      <c r="BL347" s="77"/>
      <c r="BM347" s="77"/>
      <c r="BN347" s="77"/>
      <c r="BO347" s="77"/>
    </row>
    <row r="348" spans="3:67" s="82" customFormat="1" x14ac:dyDescent="0.25">
      <c r="C348" s="98"/>
      <c r="D348" s="99"/>
      <c r="E348" s="99"/>
      <c r="F348" s="99"/>
      <c r="G348" s="99"/>
      <c r="H348" s="99"/>
      <c r="I348" s="100"/>
      <c r="J348" s="99"/>
      <c r="K348" s="99"/>
      <c r="L348" s="99"/>
      <c r="M348" s="99"/>
      <c r="N348" s="99"/>
      <c r="O348" s="98"/>
      <c r="P348" s="98"/>
      <c r="Q348" s="98"/>
      <c r="R348" s="99"/>
      <c r="S348" s="98"/>
      <c r="T348" s="99"/>
      <c r="U348" s="99"/>
      <c r="V348" s="99"/>
      <c r="W348" s="99"/>
      <c r="X348" s="99"/>
      <c r="Y348" s="98"/>
      <c r="Z348" s="98"/>
      <c r="AA348" s="98"/>
      <c r="AB348" s="98"/>
      <c r="AC348" s="98"/>
      <c r="AF348" s="98"/>
      <c r="AG348" s="99"/>
      <c r="AH348" s="99"/>
      <c r="AI348" s="99"/>
      <c r="AJ348" s="99"/>
      <c r="AM348" s="99"/>
      <c r="AN348" s="99"/>
      <c r="AO348" s="99"/>
      <c r="AP348" s="99"/>
      <c r="AS348" s="99"/>
      <c r="AT348" s="99"/>
      <c r="AU348" s="99"/>
      <c r="AV348" s="99"/>
      <c r="AY348" s="99"/>
      <c r="AZ348" s="99"/>
      <c r="BA348" s="99"/>
      <c r="BB348" s="99"/>
      <c r="BC348" s="99"/>
      <c r="BD348" s="99"/>
      <c r="BG348" s="77"/>
      <c r="BH348" s="77"/>
      <c r="BI348" s="77"/>
      <c r="BJ348" s="77"/>
      <c r="BK348" s="77"/>
      <c r="BL348" s="77"/>
      <c r="BM348" s="77"/>
      <c r="BN348" s="77"/>
      <c r="BO348" s="77"/>
    </row>
    <row r="349" spans="3:67" s="82" customFormat="1" x14ac:dyDescent="0.25">
      <c r="C349" s="98"/>
      <c r="D349" s="99"/>
      <c r="E349" s="99"/>
      <c r="F349" s="99"/>
      <c r="G349" s="99"/>
      <c r="H349" s="99"/>
      <c r="I349" s="100"/>
      <c r="J349" s="99"/>
      <c r="K349" s="99"/>
      <c r="L349" s="99"/>
      <c r="M349" s="99"/>
      <c r="N349" s="99"/>
      <c r="O349" s="98"/>
      <c r="P349" s="98"/>
      <c r="Q349" s="98"/>
      <c r="R349" s="99"/>
      <c r="S349" s="98"/>
      <c r="T349" s="99"/>
      <c r="U349" s="99"/>
      <c r="V349" s="99"/>
      <c r="W349" s="99"/>
      <c r="X349" s="99"/>
      <c r="Y349" s="98"/>
      <c r="Z349" s="98"/>
      <c r="AA349" s="98"/>
      <c r="AB349" s="98"/>
      <c r="AC349" s="98"/>
      <c r="AF349" s="98"/>
      <c r="AG349" s="99"/>
      <c r="AH349" s="99"/>
      <c r="AI349" s="99"/>
      <c r="AJ349" s="99"/>
      <c r="AM349" s="99"/>
      <c r="AN349" s="99"/>
      <c r="AO349" s="99"/>
      <c r="AP349" s="99"/>
      <c r="AS349" s="99"/>
      <c r="AT349" s="99"/>
      <c r="AU349" s="99"/>
      <c r="AV349" s="99"/>
      <c r="AY349" s="99"/>
      <c r="AZ349" s="99"/>
      <c r="BA349" s="99"/>
      <c r="BB349" s="99"/>
      <c r="BC349" s="99"/>
      <c r="BD349" s="99"/>
      <c r="BG349" s="77"/>
      <c r="BH349" s="77"/>
      <c r="BI349" s="77"/>
      <c r="BJ349" s="77"/>
      <c r="BK349" s="77"/>
      <c r="BL349" s="77"/>
      <c r="BM349" s="77"/>
      <c r="BN349" s="77"/>
      <c r="BO349" s="77"/>
    </row>
    <row r="350" spans="3:67" s="82" customFormat="1" x14ac:dyDescent="0.25">
      <c r="C350" s="98"/>
      <c r="D350" s="99"/>
      <c r="E350" s="99"/>
      <c r="F350" s="99"/>
      <c r="G350" s="99"/>
      <c r="H350" s="99"/>
      <c r="I350" s="100"/>
      <c r="J350" s="99"/>
      <c r="K350" s="99"/>
      <c r="L350" s="99"/>
      <c r="M350" s="99"/>
      <c r="N350" s="99"/>
      <c r="O350" s="98"/>
      <c r="P350" s="98"/>
      <c r="Q350" s="98"/>
      <c r="R350" s="99"/>
      <c r="S350" s="98"/>
      <c r="T350" s="99"/>
      <c r="U350" s="99"/>
      <c r="V350" s="99"/>
      <c r="W350" s="99"/>
      <c r="X350" s="99"/>
      <c r="Y350" s="98"/>
      <c r="Z350" s="98"/>
      <c r="AA350" s="98"/>
      <c r="AB350" s="98"/>
      <c r="AC350" s="98"/>
      <c r="AF350" s="98"/>
      <c r="AG350" s="99"/>
      <c r="AH350" s="99"/>
      <c r="AI350" s="99"/>
      <c r="AJ350" s="99"/>
      <c r="AM350" s="99"/>
      <c r="AN350" s="99"/>
      <c r="AO350" s="99"/>
      <c r="AP350" s="99"/>
      <c r="AS350" s="99"/>
      <c r="AT350" s="99"/>
      <c r="AU350" s="99"/>
      <c r="AV350" s="99"/>
      <c r="AY350" s="99"/>
      <c r="AZ350" s="99"/>
      <c r="BA350" s="99"/>
      <c r="BB350" s="99"/>
      <c r="BC350" s="99"/>
      <c r="BD350" s="99"/>
      <c r="BG350" s="77"/>
      <c r="BH350" s="77"/>
      <c r="BI350" s="77"/>
      <c r="BJ350" s="77"/>
      <c r="BK350" s="77"/>
      <c r="BL350" s="77"/>
      <c r="BM350" s="77"/>
      <c r="BN350" s="77"/>
      <c r="BO350" s="77"/>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7"/>
      <c r="BH351" s="77"/>
      <c r="BI351" s="77"/>
      <c r="BJ351" s="77"/>
      <c r="BK351" s="77"/>
      <c r="BL351" s="77"/>
      <c r="BM351" s="77"/>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7"/>
      <c r="BH352" s="77"/>
      <c r="BI352" s="77"/>
      <c r="BJ352" s="77"/>
      <c r="BK352" s="77"/>
      <c r="BL352" s="77"/>
      <c r="BM352" s="77"/>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7"/>
      <c r="BH353" s="77"/>
      <c r="BI353" s="77"/>
      <c r="BJ353" s="77"/>
      <c r="BK353" s="77"/>
      <c r="BL353" s="77"/>
      <c r="BM353" s="77"/>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7"/>
      <c r="BH354" s="77"/>
      <c r="BI354" s="77"/>
      <c r="BJ354" s="77"/>
      <c r="BK354" s="77"/>
      <c r="BL354" s="77"/>
      <c r="BM354" s="77"/>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7"/>
      <c r="BH355" s="77"/>
      <c r="BI355" s="77"/>
      <c r="BJ355" s="77"/>
      <c r="BK355" s="77"/>
      <c r="BL355" s="77"/>
      <c r="BM355" s="77"/>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7"/>
      <c r="BH356" s="77"/>
      <c r="BI356" s="77"/>
      <c r="BJ356" s="77"/>
      <c r="BK356" s="77"/>
      <c r="BL356" s="77"/>
      <c r="BM356" s="77"/>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7"/>
      <c r="BH357" s="77"/>
      <c r="BI357" s="77"/>
      <c r="BJ357" s="77"/>
      <c r="BK357" s="77"/>
      <c r="BL357" s="77"/>
      <c r="BM357" s="77"/>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7"/>
      <c r="BH358" s="77"/>
      <c r="BI358" s="77"/>
      <c r="BJ358" s="77"/>
      <c r="BK358" s="77"/>
      <c r="BL358" s="77"/>
      <c r="BM358" s="77"/>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7"/>
      <c r="BH359" s="77"/>
      <c r="BI359" s="77"/>
      <c r="BJ359" s="77"/>
      <c r="BK359" s="77"/>
      <c r="BL359" s="77"/>
      <c r="BM359" s="77"/>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7"/>
      <c r="BH360" s="77"/>
      <c r="BI360" s="77"/>
      <c r="BJ360" s="77"/>
      <c r="BK360" s="77"/>
      <c r="BL360" s="77"/>
      <c r="BM360" s="77"/>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7"/>
      <c r="BH361" s="77"/>
      <c r="BI361" s="77"/>
      <c r="BJ361" s="77"/>
      <c r="BK361" s="77"/>
      <c r="BL361" s="77"/>
      <c r="BM361" s="77"/>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7"/>
      <c r="BH362" s="77"/>
      <c r="BI362" s="77"/>
      <c r="BJ362" s="77"/>
      <c r="BK362" s="77"/>
      <c r="BL362" s="77"/>
      <c r="BM362" s="77"/>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7"/>
      <c r="BH363" s="77"/>
      <c r="BI363" s="77"/>
      <c r="BJ363" s="77"/>
      <c r="BK363" s="77"/>
      <c r="BL363" s="77"/>
      <c r="BM363" s="77"/>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7"/>
      <c r="BH364" s="77"/>
      <c r="BI364" s="77"/>
      <c r="BJ364" s="77"/>
      <c r="BK364" s="77"/>
      <c r="BL364" s="77"/>
      <c r="BM364" s="77"/>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7"/>
      <c r="BH365" s="77"/>
      <c r="BI365" s="77"/>
      <c r="BJ365" s="77"/>
      <c r="BK365" s="77"/>
      <c r="BL365" s="77"/>
      <c r="BM365" s="77"/>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7"/>
      <c r="BH366" s="77"/>
      <c r="BI366" s="77"/>
      <c r="BJ366" s="77"/>
      <c r="BK366" s="77"/>
      <c r="BL366" s="77"/>
      <c r="BM366" s="77"/>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7"/>
      <c r="BH367" s="77"/>
      <c r="BI367" s="77"/>
      <c r="BJ367" s="77"/>
      <c r="BK367" s="77"/>
      <c r="BL367" s="77"/>
      <c r="BM367" s="77"/>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7"/>
      <c r="BH368" s="77"/>
      <c r="BI368" s="77"/>
      <c r="BJ368" s="77"/>
      <c r="BK368" s="77"/>
      <c r="BL368" s="77"/>
      <c r="BM368" s="77"/>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7"/>
      <c r="BH369" s="77"/>
      <c r="BI369" s="77"/>
      <c r="BJ369" s="77"/>
      <c r="BK369" s="77"/>
      <c r="BL369" s="77"/>
      <c r="BM369" s="77"/>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7"/>
      <c r="BH370" s="77"/>
      <c r="BI370" s="77"/>
      <c r="BJ370" s="77"/>
      <c r="BK370" s="77"/>
      <c r="BL370" s="77"/>
      <c r="BM370" s="77"/>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7"/>
      <c r="BH371" s="77"/>
      <c r="BI371" s="77"/>
      <c r="BJ371" s="77"/>
      <c r="BK371" s="77"/>
      <c r="BL371" s="77"/>
      <c r="BM371" s="77"/>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7"/>
      <c r="BH372" s="77"/>
      <c r="BI372" s="77"/>
      <c r="BJ372" s="77"/>
      <c r="BK372" s="77"/>
      <c r="BL372" s="77"/>
      <c r="BM372" s="77"/>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7"/>
      <c r="BH373" s="77"/>
      <c r="BI373" s="77"/>
      <c r="BJ373" s="77"/>
      <c r="BK373" s="77"/>
      <c r="BL373" s="77"/>
      <c r="BM373" s="77"/>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7"/>
      <c r="BH374" s="77"/>
      <c r="BI374" s="77"/>
      <c r="BJ374" s="77"/>
      <c r="BK374" s="77"/>
      <c r="BL374" s="77"/>
      <c r="BM374" s="77"/>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7"/>
      <c r="BH375" s="77"/>
      <c r="BI375" s="77"/>
      <c r="BJ375" s="77"/>
      <c r="BK375" s="77"/>
      <c r="BL375" s="77"/>
      <c r="BM375" s="77"/>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7"/>
      <c r="BH376" s="77"/>
      <c r="BI376" s="77"/>
      <c r="BJ376" s="77"/>
      <c r="BK376" s="77"/>
      <c r="BL376" s="77"/>
      <c r="BM376" s="77"/>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7"/>
      <c r="BH377" s="77"/>
      <c r="BI377" s="77"/>
      <c r="BJ377" s="77"/>
      <c r="BK377" s="77"/>
      <c r="BL377" s="77"/>
      <c r="BM377" s="77"/>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7"/>
      <c r="BH378" s="77"/>
      <c r="BI378" s="77"/>
      <c r="BJ378" s="77"/>
      <c r="BK378" s="77"/>
      <c r="BL378" s="77"/>
      <c r="BM378" s="77"/>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7"/>
      <c r="BH379" s="77"/>
      <c r="BI379" s="77"/>
      <c r="BJ379" s="77"/>
      <c r="BK379" s="77"/>
      <c r="BL379" s="77"/>
      <c r="BM379" s="77"/>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7"/>
      <c r="BH380" s="77"/>
      <c r="BI380" s="77"/>
      <c r="BJ380" s="77"/>
      <c r="BK380" s="77"/>
      <c r="BL380" s="77"/>
      <c r="BM380" s="77"/>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7"/>
      <c r="BH381" s="77"/>
      <c r="BI381" s="77"/>
      <c r="BJ381" s="77"/>
      <c r="BK381" s="77"/>
      <c r="BL381" s="77"/>
      <c r="BM381" s="77"/>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7"/>
      <c r="BH382" s="77"/>
      <c r="BI382" s="77"/>
      <c r="BJ382" s="77"/>
      <c r="BK382" s="77"/>
      <c r="BL382" s="77"/>
      <c r="BM382" s="77"/>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7"/>
      <c r="BH383" s="77"/>
      <c r="BI383" s="77"/>
      <c r="BJ383" s="77"/>
      <c r="BK383" s="77"/>
      <c r="BL383" s="77"/>
      <c r="BM383" s="77"/>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7"/>
      <c r="BH384" s="77"/>
      <c r="BI384" s="77"/>
      <c r="BJ384" s="77"/>
      <c r="BK384" s="77"/>
      <c r="BL384" s="77"/>
      <c r="BM384" s="77"/>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7"/>
      <c r="BH385" s="77"/>
      <c r="BI385" s="77"/>
      <c r="BJ385" s="77"/>
      <c r="BK385" s="77"/>
      <c r="BL385" s="77"/>
      <c r="BM385" s="77"/>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7"/>
      <c r="BH386" s="77"/>
      <c r="BI386" s="77"/>
      <c r="BJ386" s="77"/>
      <c r="BK386" s="77"/>
      <c r="BL386" s="77"/>
      <c r="BM386" s="77"/>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7"/>
      <c r="BH387" s="77"/>
      <c r="BI387" s="77"/>
      <c r="BJ387" s="77"/>
      <c r="BK387" s="77"/>
      <c r="BL387" s="77"/>
      <c r="BM387" s="77"/>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7"/>
      <c r="BH388" s="77"/>
      <c r="BI388" s="77"/>
      <c r="BJ388" s="77"/>
      <c r="BK388" s="77"/>
      <c r="BL388" s="77"/>
      <c r="BM388" s="77"/>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7"/>
      <c r="BH389" s="77"/>
      <c r="BI389" s="77"/>
      <c r="BJ389" s="77"/>
      <c r="BK389" s="77"/>
      <c r="BL389" s="77"/>
      <c r="BM389" s="77"/>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7"/>
      <c r="BH390" s="77"/>
      <c r="BI390" s="77"/>
      <c r="BJ390" s="77"/>
      <c r="BK390" s="77"/>
      <c r="BL390" s="77"/>
      <c r="BM390" s="77"/>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7"/>
      <c r="BH391" s="77"/>
      <c r="BI391" s="77"/>
      <c r="BJ391" s="77"/>
      <c r="BK391" s="77"/>
      <c r="BL391" s="77"/>
      <c r="BM391" s="77"/>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7"/>
      <c r="BH392" s="77"/>
      <c r="BI392" s="77"/>
      <c r="BJ392" s="77"/>
      <c r="BK392" s="77"/>
      <c r="BL392" s="77"/>
      <c r="BM392" s="77"/>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7"/>
      <c r="BH393" s="77"/>
      <c r="BI393" s="77"/>
      <c r="BJ393" s="77"/>
      <c r="BK393" s="77"/>
      <c r="BL393" s="77"/>
      <c r="BM393" s="77"/>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7"/>
      <c r="BH394" s="77"/>
      <c r="BI394" s="77"/>
      <c r="BJ394" s="77"/>
      <c r="BK394" s="77"/>
      <c r="BL394" s="77"/>
      <c r="BM394" s="77"/>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7"/>
      <c r="BH395" s="77"/>
      <c r="BI395" s="77"/>
      <c r="BJ395" s="77"/>
      <c r="BK395" s="77"/>
      <c r="BL395" s="77"/>
      <c r="BM395" s="77"/>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7"/>
      <c r="BH396" s="77"/>
      <c r="BI396" s="77"/>
      <c r="BJ396" s="77"/>
      <c r="BK396" s="77"/>
      <c r="BL396" s="77"/>
      <c r="BM396" s="77"/>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7"/>
      <c r="BH397" s="77"/>
      <c r="BI397" s="77"/>
      <c r="BJ397" s="77"/>
      <c r="BK397" s="77"/>
      <c r="BL397" s="77"/>
      <c r="BM397" s="77"/>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7"/>
      <c r="BH398" s="77"/>
      <c r="BI398" s="77"/>
      <c r="BJ398" s="77"/>
      <c r="BK398" s="77"/>
      <c r="BL398" s="77"/>
      <c r="BM398" s="77"/>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7"/>
      <c r="BH399" s="77"/>
      <c r="BI399" s="77"/>
      <c r="BJ399" s="77"/>
      <c r="BK399" s="77"/>
      <c r="BL399" s="77"/>
      <c r="BM399" s="77"/>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7"/>
      <c r="BH400" s="77"/>
      <c r="BI400" s="77"/>
      <c r="BJ400" s="77"/>
      <c r="BK400" s="77"/>
      <c r="BL400" s="77"/>
      <c r="BM400" s="77"/>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7"/>
      <c r="BH401" s="77"/>
      <c r="BI401" s="77"/>
      <c r="BJ401" s="77"/>
      <c r="BK401" s="77"/>
      <c r="BL401" s="77"/>
      <c r="BM401" s="77"/>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7"/>
      <c r="BH402" s="77"/>
      <c r="BI402" s="77"/>
      <c r="BJ402" s="77"/>
      <c r="BK402" s="77"/>
      <c r="BL402" s="77"/>
      <c r="BM402" s="77"/>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7"/>
      <c r="BH403" s="77"/>
      <c r="BI403" s="77"/>
      <c r="BJ403" s="77"/>
      <c r="BK403" s="77"/>
      <c r="BL403" s="77"/>
      <c r="BM403" s="77"/>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7"/>
      <c r="BH404" s="77"/>
      <c r="BI404" s="77"/>
      <c r="BJ404" s="77"/>
      <c r="BK404" s="77"/>
      <c r="BL404" s="77"/>
      <c r="BM404" s="77"/>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7"/>
      <c r="BH405" s="77"/>
      <c r="BI405" s="77"/>
      <c r="BJ405" s="77"/>
      <c r="BK405" s="77"/>
      <c r="BL405" s="77"/>
      <c r="BM405" s="77"/>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7"/>
      <c r="BH406" s="77"/>
      <c r="BI406" s="77"/>
      <c r="BJ406" s="77"/>
      <c r="BK406" s="77"/>
      <c r="BL406" s="77"/>
      <c r="BM406" s="77"/>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7"/>
      <c r="BH407" s="77"/>
      <c r="BI407" s="77"/>
      <c r="BJ407" s="77"/>
      <c r="BK407" s="77"/>
      <c r="BL407" s="77"/>
      <c r="BM407" s="77"/>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7"/>
      <c r="BH408" s="77"/>
      <c r="BI408" s="77"/>
      <c r="BJ408" s="77"/>
      <c r="BK408" s="77"/>
      <c r="BL408" s="77"/>
      <c r="BM408" s="77"/>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7"/>
      <c r="BH409" s="77"/>
      <c r="BI409" s="77"/>
      <c r="BJ409" s="77"/>
      <c r="BK409" s="77"/>
      <c r="BL409" s="77"/>
      <c r="BM409" s="77"/>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7"/>
      <c r="BH410" s="77"/>
      <c r="BI410" s="77"/>
      <c r="BJ410" s="77"/>
      <c r="BK410" s="77"/>
      <c r="BL410" s="77"/>
      <c r="BM410" s="77"/>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7"/>
      <c r="BH411" s="77"/>
      <c r="BI411" s="77"/>
      <c r="BJ411" s="77"/>
      <c r="BK411" s="77"/>
      <c r="BL411" s="77"/>
      <c r="BM411" s="77"/>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7"/>
      <c r="BH412" s="77"/>
      <c r="BI412" s="77"/>
      <c r="BJ412" s="77"/>
      <c r="BK412" s="77"/>
      <c r="BL412" s="77"/>
      <c r="BM412" s="77"/>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7"/>
      <c r="BH413" s="77"/>
      <c r="BI413" s="77"/>
      <c r="BJ413" s="77"/>
      <c r="BK413" s="77"/>
      <c r="BL413" s="77"/>
      <c r="BM413" s="77"/>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7"/>
      <c r="BH414" s="77"/>
      <c r="BI414" s="77"/>
      <c r="BJ414" s="77"/>
      <c r="BK414" s="77"/>
      <c r="BL414" s="77"/>
      <c r="BM414" s="77"/>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7"/>
      <c r="BH415" s="77"/>
      <c r="BI415" s="77"/>
      <c r="BJ415" s="77"/>
      <c r="BK415" s="77"/>
      <c r="BL415" s="77"/>
      <c r="BM415" s="77"/>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7"/>
      <c r="BH416" s="77"/>
      <c r="BI416" s="77"/>
      <c r="BJ416" s="77"/>
      <c r="BK416" s="77"/>
      <c r="BL416" s="77"/>
      <c r="BM416" s="77"/>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7"/>
      <c r="BH417" s="77"/>
      <c r="BI417" s="77"/>
      <c r="BJ417" s="77"/>
      <c r="BK417" s="77"/>
      <c r="BL417" s="77"/>
      <c r="BM417" s="77"/>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7"/>
      <c r="BH418" s="77"/>
      <c r="BI418" s="77"/>
      <c r="BJ418" s="77"/>
      <c r="BK418" s="77"/>
      <c r="BL418" s="77"/>
      <c r="BM418" s="77"/>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7"/>
      <c r="BH419" s="77"/>
      <c r="BI419" s="77"/>
      <c r="BJ419" s="77"/>
      <c r="BK419" s="77"/>
      <c r="BL419" s="77"/>
      <c r="BM419" s="77"/>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7"/>
      <c r="BH420" s="77"/>
      <c r="BI420" s="77"/>
      <c r="BJ420" s="77"/>
      <c r="BK420" s="77"/>
      <c r="BL420" s="77"/>
      <c r="BM420" s="77"/>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7"/>
      <c r="BH421" s="77"/>
      <c r="BI421" s="77"/>
      <c r="BJ421" s="77"/>
      <c r="BK421" s="77"/>
      <c r="BL421" s="77"/>
      <c r="BM421" s="77"/>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7"/>
      <c r="BH422" s="77"/>
      <c r="BI422" s="77"/>
      <c r="BJ422" s="77"/>
      <c r="BK422" s="77"/>
      <c r="BL422" s="77"/>
      <c r="BM422" s="77"/>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7"/>
      <c r="BH423" s="77"/>
      <c r="BI423" s="77"/>
      <c r="BJ423" s="77"/>
      <c r="BK423" s="77"/>
      <c r="BL423" s="77"/>
      <c r="BM423" s="77"/>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7"/>
      <c r="BH424" s="77"/>
      <c r="BI424" s="77"/>
      <c r="BJ424" s="77"/>
      <c r="BK424" s="77"/>
      <c r="BL424" s="77"/>
      <c r="BM424" s="77"/>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7"/>
      <c r="BH425" s="77"/>
      <c r="BI425" s="77"/>
      <c r="BJ425" s="77"/>
      <c r="BK425" s="77"/>
      <c r="BL425" s="77"/>
      <c r="BM425" s="77"/>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7"/>
      <c r="BH426" s="77"/>
      <c r="BI426" s="77"/>
      <c r="BJ426" s="77"/>
      <c r="BK426" s="77"/>
      <c r="BL426" s="77"/>
      <c r="BM426" s="77"/>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7"/>
      <c r="BH427" s="77"/>
      <c r="BI427" s="77"/>
      <c r="BJ427" s="77"/>
      <c r="BK427" s="77"/>
      <c r="BL427" s="77"/>
      <c r="BM427" s="77"/>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7"/>
      <c r="BH428" s="77"/>
      <c r="BI428" s="77"/>
      <c r="BJ428" s="77"/>
      <c r="BK428" s="77"/>
      <c r="BL428" s="77"/>
      <c r="BM428" s="77"/>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7"/>
      <c r="BH429" s="77"/>
      <c r="BI429" s="77"/>
      <c r="BJ429" s="77"/>
      <c r="BK429" s="77"/>
      <c r="BL429" s="77"/>
      <c r="BM429" s="77"/>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7"/>
      <c r="BH430" s="77"/>
      <c r="BI430" s="77"/>
      <c r="BJ430" s="77"/>
      <c r="BK430" s="77"/>
      <c r="BL430" s="77"/>
      <c r="BM430" s="77"/>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7"/>
      <c r="BH431" s="77"/>
      <c r="BI431" s="77"/>
      <c r="BJ431" s="77"/>
      <c r="BK431" s="77"/>
      <c r="BL431" s="77"/>
      <c r="BM431" s="77"/>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7"/>
      <c r="BH432" s="77"/>
      <c r="BI432" s="77"/>
      <c r="BJ432" s="77"/>
      <c r="BK432" s="77"/>
      <c r="BL432" s="77"/>
      <c r="BM432" s="77"/>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7"/>
      <c r="BH433" s="77"/>
      <c r="BI433" s="77"/>
      <c r="BJ433" s="77"/>
      <c r="BK433" s="77"/>
      <c r="BL433" s="77"/>
      <c r="BM433" s="77"/>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7"/>
      <c r="BH434" s="77"/>
      <c r="BI434" s="77"/>
      <c r="BJ434" s="77"/>
      <c r="BK434" s="77"/>
      <c r="BL434" s="77"/>
      <c r="BM434" s="77"/>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7"/>
      <c r="BH435" s="77"/>
      <c r="BI435" s="77"/>
      <c r="BJ435" s="77"/>
      <c r="BK435" s="77"/>
      <c r="BL435" s="77"/>
      <c r="BM435" s="77"/>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7"/>
      <c r="BH436" s="77"/>
      <c r="BI436" s="77"/>
      <c r="BJ436" s="77"/>
      <c r="BK436" s="77"/>
      <c r="BL436" s="77"/>
      <c r="BM436" s="77"/>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7"/>
      <c r="BH437" s="77"/>
      <c r="BI437" s="77"/>
      <c r="BJ437" s="77"/>
      <c r="BK437" s="77"/>
      <c r="BL437" s="77"/>
      <c r="BM437" s="77"/>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7"/>
      <c r="BH438" s="77"/>
      <c r="BI438" s="77"/>
      <c r="BJ438" s="77"/>
      <c r="BK438" s="77"/>
      <c r="BL438" s="77"/>
      <c r="BM438" s="77"/>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7"/>
      <c r="BH439" s="77"/>
      <c r="BI439" s="77"/>
      <c r="BJ439" s="77"/>
      <c r="BK439" s="77"/>
      <c r="BL439" s="77"/>
      <c r="BM439" s="77"/>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7"/>
      <c r="BH440" s="77"/>
      <c r="BI440" s="77"/>
      <c r="BJ440" s="77"/>
      <c r="BK440" s="77"/>
      <c r="BL440" s="77"/>
      <c r="BM440" s="77"/>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7"/>
      <c r="BH441" s="77"/>
      <c r="BI441" s="77"/>
      <c r="BJ441" s="77"/>
      <c r="BK441" s="77"/>
      <c r="BL441" s="77"/>
      <c r="BM441" s="77"/>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7"/>
      <c r="BH442" s="77"/>
      <c r="BI442" s="77"/>
      <c r="BJ442" s="77"/>
      <c r="BK442" s="77"/>
      <c r="BL442" s="77"/>
      <c r="BM442" s="77"/>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7"/>
      <c r="BH443" s="77"/>
      <c r="BI443" s="77"/>
      <c r="BJ443" s="77"/>
      <c r="BK443" s="77"/>
      <c r="BL443" s="77"/>
      <c r="BM443" s="77"/>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7"/>
      <c r="BH444" s="77"/>
      <c r="BI444" s="77"/>
      <c r="BJ444" s="77"/>
      <c r="BK444" s="77"/>
      <c r="BL444" s="77"/>
      <c r="BM444" s="77"/>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7"/>
      <c r="BH445" s="77"/>
      <c r="BI445" s="77"/>
      <c r="BJ445" s="77"/>
      <c r="BK445" s="77"/>
      <c r="BL445" s="77"/>
      <c r="BM445" s="77"/>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7"/>
      <c r="BH446" s="77"/>
      <c r="BI446" s="77"/>
      <c r="BJ446" s="77"/>
      <c r="BK446" s="77"/>
      <c r="BL446" s="77"/>
      <c r="BM446" s="77"/>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7"/>
      <c r="BH447" s="77"/>
      <c r="BI447" s="77"/>
      <c r="BJ447" s="77"/>
      <c r="BK447" s="77"/>
      <c r="BL447" s="77"/>
      <c r="BM447" s="77"/>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7"/>
      <c r="BH448" s="77"/>
      <c r="BI448" s="77"/>
      <c r="BJ448" s="77"/>
      <c r="BK448" s="77"/>
      <c r="BL448" s="77"/>
      <c r="BM448" s="77"/>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7"/>
      <c r="BH449" s="77"/>
      <c r="BI449" s="77"/>
      <c r="BJ449" s="77"/>
      <c r="BK449" s="77"/>
      <c r="BL449" s="77"/>
      <c r="BM449" s="77"/>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7"/>
      <c r="BH450" s="77"/>
      <c r="BI450" s="77"/>
      <c r="BJ450" s="77"/>
      <c r="BK450" s="77"/>
      <c r="BL450" s="77"/>
      <c r="BM450" s="77"/>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7"/>
      <c r="BH451" s="77"/>
      <c r="BI451" s="77"/>
      <c r="BJ451" s="77"/>
      <c r="BK451" s="77"/>
      <c r="BL451" s="77"/>
      <c r="BM451" s="77"/>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7"/>
      <c r="BH452" s="77"/>
      <c r="BI452" s="77"/>
      <c r="BJ452" s="77"/>
      <c r="BK452" s="77"/>
      <c r="BL452" s="77"/>
      <c r="BM452" s="77"/>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7"/>
      <c r="BH453" s="77"/>
      <c r="BI453" s="77"/>
      <c r="BJ453" s="77"/>
      <c r="BK453" s="77"/>
      <c r="BL453" s="77"/>
      <c r="BM453" s="77"/>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7"/>
      <c r="BH454" s="77"/>
      <c r="BI454" s="77"/>
      <c r="BJ454" s="77"/>
      <c r="BK454" s="77"/>
      <c r="BL454" s="77"/>
      <c r="BM454" s="77"/>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7"/>
      <c r="BH455" s="77"/>
      <c r="BI455" s="77"/>
      <c r="BJ455" s="77"/>
      <c r="BK455" s="77"/>
      <c r="BL455" s="77"/>
      <c r="BM455" s="77"/>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7"/>
      <c r="BH456" s="77"/>
      <c r="BI456" s="77"/>
      <c r="BJ456" s="77"/>
      <c r="BK456" s="77"/>
      <c r="BL456" s="77"/>
      <c r="BM456" s="77"/>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7"/>
      <c r="BH457" s="77"/>
      <c r="BI457" s="77"/>
      <c r="BJ457" s="77"/>
      <c r="BK457" s="77"/>
      <c r="BL457" s="77"/>
      <c r="BM457" s="77"/>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7"/>
      <c r="BH458" s="77"/>
      <c r="BI458" s="77"/>
      <c r="BJ458" s="77"/>
      <c r="BK458" s="77"/>
      <c r="BL458" s="77"/>
      <c r="BM458" s="77"/>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7"/>
      <c r="BH459" s="77"/>
      <c r="BI459" s="77"/>
      <c r="BJ459" s="77"/>
      <c r="BK459" s="77"/>
      <c r="BL459" s="77"/>
      <c r="BM459" s="77"/>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7"/>
      <c r="BH460" s="77"/>
      <c r="BI460" s="77"/>
      <c r="BJ460" s="77"/>
      <c r="BK460" s="77"/>
      <c r="BL460" s="77"/>
      <c r="BM460" s="77"/>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7"/>
      <c r="BH461" s="77"/>
      <c r="BI461" s="77"/>
      <c r="BJ461" s="77"/>
      <c r="BK461" s="77"/>
      <c r="BL461" s="77"/>
      <c r="BM461" s="77"/>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7"/>
      <c r="BH462" s="77"/>
      <c r="BI462" s="77"/>
      <c r="BJ462" s="77"/>
      <c r="BK462" s="77"/>
      <c r="BL462" s="77"/>
      <c r="BM462" s="77"/>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7"/>
      <c r="BH463" s="77"/>
      <c r="BI463" s="77"/>
      <c r="BJ463" s="77"/>
      <c r="BK463" s="77"/>
      <c r="BL463" s="77"/>
      <c r="BM463" s="77"/>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7"/>
      <c r="BH464" s="77"/>
      <c r="BI464" s="77"/>
      <c r="BJ464" s="77"/>
      <c r="BK464" s="77"/>
      <c r="BL464" s="77"/>
      <c r="BM464" s="77"/>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7"/>
      <c r="BH465" s="77"/>
      <c r="BI465" s="77"/>
      <c r="BJ465" s="77"/>
      <c r="BK465" s="77"/>
      <c r="BL465" s="77"/>
      <c r="BM465" s="77"/>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7"/>
      <c r="BH466" s="77"/>
      <c r="BI466" s="77"/>
      <c r="BJ466" s="77"/>
      <c r="BK466" s="77"/>
      <c r="BL466" s="77"/>
      <c r="BM466" s="77"/>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7"/>
      <c r="BH467" s="77"/>
      <c r="BI467" s="77"/>
      <c r="BJ467" s="77"/>
      <c r="BK467" s="77"/>
      <c r="BL467" s="77"/>
      <c r="BM467" s="77"/>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7"/>
      <c r="BH468" s="77"/>
      <c r="BI468" s="77"/>
      <c r="BJ468" s="77"/>
      <c r="BK468" s="77"/>
      <c r="BL468" s="77"/>
      <c r="BM468" s="77"/>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7"/>
      <c r="BH469" s="77"/>
      <c r="BI469" s="77"/>
      <c r="BJ469" s="77"/>
      <c r="BK469" s="77"/>
      <c r="BL469" s="77"/>
      <c r="BM469" s="77"/>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7"/>
      <c r="BH470" s="77"/>
      <c r="BI470" s="77"/>
      <c r="BJ470" s="77"/>
      <c r="BK470" s="77"/>
      <c r="BL470" s="77"/>
      <c r="BM470" s="77"/>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7"/>
      <c r="BH471" s="77"/>
      <c r="BI471" s="77"/>
      <c r="BJ471" s="77"/>
      <c r="BK471" s="77"/>
      <c r="BL471" s="77"/>
      <c r="BM471" s="77"/>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7"/>
      <c r="BH472" s="77"/>
      <c r="BI472" s="77"/>
      <c r="BJ472" s="77"/>
      <c r="BK472" s="77"/>
      <c r="BL472" s="77"/>
      <c r="BM472" s="77"/>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7"/>
      <c r="BH473" s="77"/>
      <c r="BI473" s="77"/>
      <c r="BJ473" s="77"/>
      <c r="BK473" s="77"/>
      <c r="BL473" s="77"/>
      <c r="BM473" s="77"/>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7"/>
      <c r="BH474" s="77"/>
      <c r="BI474" s="77"/>
      <c r="BJ474" s="77"/>
      <c r="BK474" s="77"/>
      <c r="BL474" s="77"/>
      <c r="BM474" s="77"/>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7"/>
      <c r="BH475" s="77"/>
      <c r="BI475" s="77"/>
      <c r="BJ475" s="77"/>
      <c r="BK475" s="77"/>
      <c r="BL475" s="77"/>
      <c r="BM475" s="77"/>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7"/>
      <c r="BH476" s="77"/>
      <c r="BI476" s="77"/>
      <c r="BJ476" s="77"/>
      <c r="BK476" s="77"/>
      <c r="BL476" s="77"/>
      <c r="BM476" s="77"/>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7"/>
      <c r="BH477" s="77"/>
      <c r="BI477" s="77"/>
      <c r="BJ477" s="77"/>
      <c r="BK477" s="77"/>
      <c r="BL477" s="77"/>
      <c r="BM477" s="77"/>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7"/>
      <c r="BH478" s="77"/>
      <c r="BI478" s="77"/>
      <c r="BJ478" s="77"/>
      <c r="BK478" s="77"/>
      <c r="BL478" s="77"/>
      <c r="BM478" s="77"/>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7"/>
      <c r="BH479" s="77"/>
      <c r="BI479" s="77"/>
      <c r="BJ479" s="77"/>
      <c r="BK479" s="77"/>
      <c r="BL479" s="77"/>
      <c r="BM479" s="77"/>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7"/>
      <c r="BH480" s="77"/>
      <c r="BI480" s="77"/>
      <c r="BJ480" s="77"/>
      <c r="BK480" s="77"/>
      <c r="BL480" s="77"/>
      <c r="BM480" s="77"/>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7"/>
      <c r="BH481" s="77"/>
      <c r="BI481" s="77"/>
      <c r="BJ481" s="77"/>
      <c r="BK481" s="77"/>
      <c r="BL481" s="77"/>
      <c r="BM481" s="77"/>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7"/>
      <c r="BH482" s="77"/>
      <c r="BI482" s="77"/>
      <c r="BJ482" s="77"/>
      <c r="BK482" s="77"/>
      <c r="BL482" s="77"/>
      <c r="BM482" s="77"/>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7"/>
      <c r="BH483" s="77"/>
      <c r="BI483" s="77"/>
      <c r="BJ483" s="77"/>
      <c r="BK483" s="77"/>
      <c r="BL483" s="77"/>
      <c r="BM483" s="77"/>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7"/>
      <c r="BH484" s="77"/>
      <c r="BI484" s="77"/>
      <c r="BJ484" s="77"/>
      <c r="BK484" s="77"/>
      <c r="BL484" s="77"/>
      <c r="BM484" s="77"/>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7"/>
      <c r="BH485" s="77"/>
      <c r="BI485" s="77"/>
      <c r="BJ485" s="77"/>
      <c r="BK485" s="77"/>
      <c r="BL485" s="77"/>
      <c r="BM485" s="77"/>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7"/>
      <c r="BH486" s="77"/>
      <c r="BI486" s="77"/>
      <c r="BJ486" s="77"/>
      <c r="BK486" s="77"/>
      <c r="BL486" s="77"/>
      <c r="BM486" s="77"/>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7"/>
      <c r="BH487" s="77"/>
      <c r="BI487" s="77"/>
      <c r="BJ487" s="77"/>
      <c r="BK487" s="77"/>
      <c r="BL487" s="77"/>
      <c r="BM487" s="77"/>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7"/>
      <c r="BH488" s="77"/>
      <c r="BI488" s="77"/>
      <c r="BJ488" s="77"/>
      <c r="BK488" s="77"/>
      <c r="BL488" s="77"/>
      <c r="BM488" s="77"/>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7"/>
      <c r="BH489" s="77"/>
      <c r="BI489" s="77"/>
      <c r="BJ489" s="77"/>
      <c r="BK489" s="77"/>
      <c r="BL489" s="77"/>
      <c r="BM489" s="77"/>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7"/>
      <c r="BH490" s="77"/>
      <c r="BI490" s="77"/>
      <c r="BJ490" s="77"/>
      <c r="BK490" s="77"/>
      <c r="BL490" s="77"/>
      <c r="BM490" s="77"/>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7"/>
      <c r="BH491" s="77"/>
      <c r="BI491" s="77"/>
      <c r="BJ491" s="77"/>
      <c r="BK491" s="77"/>
      <c r="BL491" s="77"/>
      <c r="BM491" s="77"/>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7"/>
      <c r="BH492" s="77"/>
      <c r="BI492" s="77"/>
      <c r="BJ492" s="77"/>
      <c r="BK492" s="77"/>
      <c r="BL492" s="77"/>
      <c r="BM492" s="77"/>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7"/>
      <c r="BH493" s="77"/>
      <c r="BI493" s="77"/>
      <c r="BJ493" s="77"/>
      <c r="BK493" s="77"/>
      <c r="BL493" s="77"/>
      <c r="BM493" s="77"/>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7"/>
      <c r="BH494" s="77"/>
      <c r="BI494" s="77"/>
      <c r="BJ494" s="77"/>
      <c r="BK494" s="77"/>
      <c r="BL494" s="77"/>
      <c r="BM494" s="77"/>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7"/>
      <c r="BH495" s="77"/>
      <c r="BI495" s="77"/>
      <c r="BJ495" s="77"/>
      <c r="BK495" s="77"/>
      <c r="BL495" s="77"/>
      <c r="BM495" s="77"/>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7"/>
      <c r="BH496" s="77"/>
      <c r="BI496" s="77"/>
      <c r="BJ496" s="77"/>
      <c r="BK496" s="77"/>
      <c r="BL496" s="77"/>
      <c r="BM496" s="77"/>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7"/>
      <c r="BH497" s="77"/>
      <c r="BI497" s="77"/>
      <c r="BJ497" s="77"/>
      <c r="BK497" s="77"/>
      <c r="BL497" s="77"/>
      <c r="BM497" s="77"/>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7"/>
      <c r="BH498" s="77"/>
      <c r="BI498" s="77"/>
      <c r="BJ498" s="77"/>
      <c r="BK498" s="77"/>
      <c r="BL498" s="77"/>
      <c r="BM498" s="77"/>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7"/>
      <c r="BH499" s="77"/>
      <c r="BI499" s="77"/>
      <c r="BJ499" s="77"/>
      <c r="BK499" s="77"/>
      <c r="BL499" s="77"/>
      <c r="BM499" s="77"/>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7"/>
      <c r="BH500" s="77"/>
      <c r="BI500" s="77"/>
      <c r="BJ500" s="77"/>
      <c r="BK500" s="77"/>
      <c r="BL500" s="77"/>
      <c r="BM500" s="77"/>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7"/>
      <c r="BH501" s="77"/>
      <c r="BI501" s="77"/>
      <c r="BJ501" s="77"/>
      <c r="BK501" s="77"/>
      <c r="BL501" s="77"/>
      <c r="BM501" s="77"/>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7"/>
      <c r="BH502" s="77"/>
      <c r="BI502" s="77"/>
      <c r="BJ502" s="77"/>
      <c r="BK502" s="77"/>
      <c r="BL502" s="77"/>
      <c r="BM502" s="77"/>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7"/>
      <c r="BH503" s="77"/>
      <c r="BI503" s="77"/>
      <c r="BJ503" s="77"/>
      <c r="BK503" s="77"/>
      <c r="BL503" s="77"/>
      <c r="BM503" s="77"/>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7"/>
      <c r="BH504" s="77"/>
      <c r="BI504" s="77"/>
      <c r="BJ504" s="77"/>
      <c r="BK504" s="77"/>
      <c r="BL504" s="77"/>
      <c r="BM504" s="77"/>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7"/>
      <c r="BH505" s="77"/>
      <c r="BI505" s="77"/>
      <c r="BJ505" s="77"/>
      <c r="BK505" s="77"/>
      <c r="BL505" s="77"/>
      <c r="BM505" s="77"/>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7"/>
      <c r="BH506" s="77"/>
      <c r="BI506" s="77"/>
      <c r="BJ506" s="77"/>
      <c r="BK506" s="77"/>
      <c r="BL506" s="77"/>
      <c r="BM506" s="77"/>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7"/>
      <c r="BH507" s="77"/>
      <c r="BI507" s="77"/>
      <c r="BJ507" s="77"/>
      <c r="BK507" s="77"/>
      <c r="BL507" s="77"/>
      <c r="BM507" s="77"/>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7"/>
      <c r="BH508" s="77"/>
      <c r="BI508" s="77"/>
      <c r="BJ508" s="77"/>
      <c r="BK508" s="77"/>
      <c r="BL508" s="77"/>
      <c r="BM508" s="77"/>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7"/>
      <c r="BH509" s="77"/>
      <c r="BI509" s="77"/>
      <c r="BJ509" s="77"/>
      <c r="BK509" s="77"/>
      <c r="BL509" s="77"/>
      <c r="BM509" s="77"/>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7"/>
      <c r="BH510" s="77"/>
      <c r="BI510" s="77"/>
      <c r="BJ510" s="77"/>
      <c r="BK510" s="77"/>
      <c r="BL510" s="77"/>
      <c r="BM510" s="77"/>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7"/>
      <c r="BH511" s="77"/>
      <c r="BI511" s="77"/>
      <c r="BJ511" s="77"/>
      <c r="BK511" s="77"/>
      <c r="BL511" s="77"/>
      <c r="BM511" s="77"/>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7"/>
      <c r="BH512" s="77"/>
      <c r="BI512" s="77"/>
      <c r="BJ512" s="77"/>
      <c r="BK512" s="77"/>
      <c r="BL512" s="77"/>
      <c r="BM512" s="77"/>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7"/>
      <c r="BH513" s="77"/>
      <c r="BI513" s="77"/>
      <c r="BJ513" s="77"/>
      <c r="BK513" s="77"/>
      <c r="BL513" s="77"/>
      <c r="BM513" s="77"/>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7"/>
      <c r="BH514" s="77"/>
      <c r="BI514" s="77"/>
      <c r="BJ514" s="77"/>
      <c r="BK514" s="77"/>
      <c r="BL514" s="77"/>
      <c r="BM514" s="77"/>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7"/>
      <c r="BH515" s="77"/>
      <c r="BI515" s="77"/>
      <c r="BJ515" s="77"/>
      <c r="BK515" s="77"/>
      <c r="BL515" s="77"/>
      <c r="BM515" s="77"/>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7"/>
      <c r="BH516" s="77"/>
      <c r="BI516" s="77"/>
      <c r="BJ516" s="77"/>
      <c r="BK516" s="77"/>
      <c r="BL516" s="77"/>
      <c r="BM516" s="77"/>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7"/>
      <c r="BH517" s="77"/>
      <c r="BI517" s="77"/>
      <c r="BJ517" s="77"/>
      <c r="BK517" s="77"/>
      <c r="BL517" s="77"/>
      <c r="BM517" s="77"/>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7"/>
      <c r="BH518" s="77"/>
      <c r="BI518" s="77"/>
      <c r="BJ518" s="77"/>
      <c r="BK518" s="77"/>
      <c r="BL518" s="77"/>
      <c r="BM518" s="77"/>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7"/>
      <c r="BH519" s="77"/>
      <c r="BI519" s="77"/>
      <c r="BJ519" s="77"/>
      <c r="BK519" s="77"/>
      <c r="BL519" s="77"/>
      <c r="BM519" s="77"/>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7"/>
      <c r="BH520" s="77"/>
      <c r="BI520" s="77"/>
      <c r="BJ520" s="77"/>
      <c r="BK520" s="77"/>
      <c r="BL520" s="77"/>
      <c r="BM520" s="77"/>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7"/>
      <c r="BH521" s="77"/>
      <c r="BI521" s="77"/>
      <c r="BJ521" s="77"/>
      <c r="BK521" s="77"/>
      <c r="BL521" s="77"/>
      <c r="BM521" s="77"/>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7"/>
      <c r="BH522" s="77"/>
      <c r="BI522" s="77"/>
      <c r="BJ522" s="77"/>
      <c r="BK522" s="77"/>
      <c r="BL522" s="77"/>
      <c r="BM522" s="77"/>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7"/>
      <c r="BH523" s="77"/>
      <c r="BI523" s="77"/>
      <c r="BJ523" s="77"/>
      <c r="BK523" s="77"/>
      <c r="BL523" s="77"/>
      <c r="BM523" s="77"/>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7"/>
      <c r="BH524" s="77"/>
      <c r="BI524" s="77"/>
      <c r="BJ524" s="77"/>
      <c r="BK524" s="77"/>
      <c r="BL524" s="77"/>
      <c r="BM524" s="77"/>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7"/>
      <c r="BH525" s="77"/>
      <c r="BI525" s="77"/>
      <c r="BJ525" s="77"/>
      <c r="BK525" s="77"/>
      <c r="BL525" s="77"/>
      <c r="BM525" s="77"/>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7"/>
      <c r="BH526" s="77"/>
      <c r="BI526" s="77"/>
      <c r="BJ526" s="77"/>
      <c r="BK526" s="77"/>
      <c r="BL526" s="77"/>
      <c r="BM526" s="77"/>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7"/>
      <c r="BH527" s="77"/>
      <c r="BI527" s="77"/>
      <c r="BJ527" s="77"/>
      <c r="BK527" s="77"/>
      <c r="BL527" s="77"/>
      <c r="BM527" s="77"/>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7"/>
      <c r="BH528" s="77"/>
      <c r="BI528" s="77"/>
      <c r="BJ528" s="77"/>
      <c r="BK528" s="77"/>
      <c r="BL528" s="77"/>
      <c r="BM528" s="77"/>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7"/>
      <c r="BH529" s="77"/>
      <c r="BI529" s="77"/>
      <c r="BJ529" s="77"/>
      <c r="BK529" s="77"/>
      <c r="BL529" s="77"/>
      <c r="BM529" s="77"/>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7"/>
      <c r="BH530" s="77"/>
      <c r="BI530" s="77"/>
      <c r="BJ530" s="77"/>
      <c r="BK530" s="77"/>
      <c r="BL530" s="77"/>
      <c r="BM530" s="77"/>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7"/>
      <c r="BH531" s="77"/>
      <c r="BI531" s="77"/>
      <c r="BJ531" s="77"/>
      <c r="BK531" s="77"/>
      <c r="BL531" s="77"/>
      <c r="BM531" s="77"/>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7"/>
      <c r="BH532" s="77"/>
      <c r="BI532" s="77"/>
      <c r="BJ532" s="77"/>
      <c r="BK532" s="77"/>
      <c r="BL532" s="77"/>
      <c r="BM532" s="77"/>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7"/>
      <c r="BH533" s="77"/>
      <c r="BI533" s="77"/>
      <c r="BJ533" s="77"/>
      <c r="BK533" s="77"/>
      <c r="BL533" s="77"/>
      <c r="BM533" s="77"/>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7"/>
      <c r="BH534" s="77"/>
      <c r="BI534" s="77"/>
      <c r="BJ534" s="77"/>
      <c r="BK534" s="77"/>
      <c r="BL534" s="77"/>
      <c r="BM534" s="77"/>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7"/>
      <c r="BH535" s="77"/>
      <c r="BI535" s="77"/>
      <c r="BJ535" s="77"/>
      <c r="BK535" s="77"/>
      <c r="BL535" s="77"/>
      <c r="BM535" s="77"/>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7"/>
      <c r="BH536" s="77"/>
      <c r="BI536" s="77"/>
      <c r="BJ536" s="77"/>
      <c r="BK536" s="77"/>
      <c r="BL536" s="77"/>
      <c r="BM536" s="77"/>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7"/>
      <c r="BH537" s="77"/>
      <c r="BI537" s="77"/>
      <c r="BJ537" s="77"/>
      <c r="BK537" s="77"/>
      <c r="BL537" s="77"/>
      <c r="BM537" s="77"/>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7"/>
      <c r="BH538" s="77"/>
      <c r="BI538" s="77"/>
      <c r="BJ538" s="77"/>
      <c r="BK538" s="77"/>
      <c r="BL538" s="77"/>
      <c r="BM538" s="77"/>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7"/>
      <c r="BH539" s="77"/>
      <c r="BI539" s="77"/>
      <c r="BJ539" s="77"/>
      <c r="BK539" s="77"/>
      <c r="BL539" s="77"/>
      <c r="BM539" s="77"/>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7"/>
      <c r="BH540" s="77"/>
      <c r="BI540" s="77"/>
      <c r="BJ540" s="77"/>
      <c r="BK540" s="77"/>
      <c r="BL540" s="77"/>
      <c r="BM540" s="77"/>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7"/>
      <c r="BH541" s="77"/>
      <c r="BI541" s="77"/>
      <c r="BJ541" s="77"/>
      <c r="BK541" s="77"/>
      <c r="BL541" s="77"/>
      <c r="BM541" s="77"/>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7"/>
      <c r="BH542" s="77"/>
      <c r="BI542" s="77"/>
      <c r="BJ542" s="77"/>
      <c r="BK542" s="77"/>
      <c r="BL542" s="77"/>
      <c r="BM542" s="77"/>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7"/>
      <c r="BH543" s="77"/>
      <c r="BI543" s="77"/>
      <c r="BJ543" s="77"/>
      <c r="BK543" s="77"/>
      <c r="BL543" s="77"/>
      <c r="BM543" s="77"/>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7"/>
      <c r="BH544" s="77"/>
      <c r="BI544" s="77"/>
      <c r="BJ544" s="77"/>
      <c r="BK544" s="77"/>
      <c r="BL544" s="77"/>
      <c r="BM544" s="77"/>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7"/>
      <c r="BH545" s="77"/>
      <c r="BI545" s="77"/>
      <c r="BJ545" s="77"/>
      <c r="BK545" s="77"/>
      <c r="BL545" s="77"/>
      <c r="BM545" s="77"/>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7"/>
      <c r="BH546" s="77"/>
      <c r="BI546" s="77"/>
      <c r="BJ546" s="77"/>
      <c r="BK546" s="77"/>
      <c r="BL546" s="77"/>
      <c r="BM546" s="77"/>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7"/>
      <c r="BH547" s="77"/>
      <c r="BI547" s="77"/>
      <c r="BJ547" s="77"/>
      <c r="BK547" s="77"/>
      <c r="BL547" s="77"/>
      <c r="BM547" s="77"/>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7"/>
      <c r="BH548" s="77"/>
      <c r="BI548" s="77"/>
      <c r="BJ548" s="77"/>
      <c r="BK548" s="77"/>
      <c r="BL548" s="77"/>
      <c r="BM548" s="77"/>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7"/>
      <c r="BH549" s="77"/>
      <c r="BI549" s="77"/>
      <c r="BJ549" s="77"/>
      <c r="BK549" s="77"/>
      <c r="BL549" s="77"/>
      <c r="BM549" s="77"/>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7"/>
      <c r="BH550" s="77"/>
      <c r="BI550" s="77"/>
      <c r="BJ550" s="77"/>
      <c r="BK550" s="77"/>
      <c r="BL550" s="77"/>
      <c r="BM550" s="77"/>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7"/>
      <c r="BH551" s="77"/>
      <c r="BI551" s="77"/>
      <c r="BJ551" s="77"/>
      <c r="BK551" s="77"/>
      <c r="BL551" s="77"/>
      <c r="BM551" s="77"/>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7"/>
      <c r="BH552" s="77"/>
      <c r="BI552" s="77"/>
      <c r="BJ552" s="77"/>
      <c r="BK552" s="77"/>
      <c r="BL552" s="77"/>
      <c r="BM552" s="77"/>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7"/>
      <c r="BH553" s="77"/>
      <c r="BI553" s="77"/>
      <c r="BJ553" s="77"/>
      <c r="BK553" s="77"/>
      <c r="BL553" s="77"/>
      <c r="BM553" s="77"/>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7"/>
      <c r="BH554" s="77"/>
      <c r="BI554" s="77"/>
      <c r="BJ554" s="77"/>
      <c r="BK554" s="77"/>
      <c r="BL554" s="77"/>
      <c r="BM554" s="77"/>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7"/>
      <c r="BH555" s="77"/>
      <c r="BI555" s="77"/>
      <c r="BJ555" s="77"/>
      <c r="BK555" s="77"/>
      <c r="BL555" s="77"/>
      <c r="BM555" s="77"/>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7"/>
      <c r="BH556" s="77"/>
      <c r="BI556" s="77"/>
      <c r="BJ556" s="77"/>
      <c r="BK556" s="77"/>
      <c r="BL556" s="77"/>
      <c r="BM556" s="77"/>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7"/>
      <c r="BH557" s="77"/>
      <c r="BI557" s="77"/>
      <c r="BJ557" s="77"/>
      <c r="BK557" s="77"/>
      <c r="BL557" s="77"/>
      <c r="BM557" s="77"/>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7"/>
      <c r="BH558" s="77"/>
      <c r="BI558" s="77"/>
      <c r="BJ558" s="77"/>
      <c r="BK558" s="77"/>
      <c r="BL558" s="77"/>
      <c r="BM558" s="77"/>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7"/>
      <c r="BH559" s="77"/>
      <c r="BI559" s="77"/>
      <c r="BJ559" s="77"/>
      <c r="BK559" s="77"/>
      <c r="BL559" s="77"/>
      <c r="BM559" s="77"/>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7"/>
      <c r="BH560" s="77"/>
      <c r="BI560" s="77"/>
      <c r="BJ560" s="77"/>
      <c r="BK560" s="77"/>
      <c r="BL560" s="77"/>
      <c r="BM560" s="77"/>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7"/>
      <c r="BH561" s="77"/>
      <c r="BI561" s="77"/>
      <c r="BJ561" s="77"/>
      <c r="BK561" s="77"/>
      <c r="BL561" s="77"/>
      <c r="BM561" s="77"/>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7"/>
      <c r="BH562" s="77"/>
      <c r="BI562" s="77"/>
      <c r="BJ562" s="77"/>
      <c r="BK562" s="77"/>
      <c r="BL562" s="77"/>
      <c r="BM562" s="77"/>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7"/>
      <c r="BH563" s="77"/>
      <c r="BI563" s="77"/>
      <c r="BJ563" s="77"/>
      <c r="BK563" s="77"/>
      <c r="BL563" s="77"/>
      <c r="BM563" s="77"/>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7"/>
      <c r="BH564" s="77"/>
      <c r="BI564" s="77"/>
      <c r="BJ564" s="77"/>
      <c r="BK564" s="77"/>
      <c r="BL564" s="77"/>
      <c r="BM564" s="77"/>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7"/>
      <c r="BH565" s="77"/>
      <c r="BI565" s="77"/>
      <c r="BJ565" s="77"/>
      <c r="BK565" s="77"/>
      <c r="BL565" s="77"/>
      <c r="BM565" s="77"/>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7"/>
      <c r="BH566" s="77"/>
      <c r="BI566" s="77"/>
      <c r="BJ566" s="77"/>
      <c r="BK566" s="77"/>
      <c r="BL566" s="77"/>
      <c r="BM566" s="77"/>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7"/>
      <c r="BH567" s="77"/>
      <c r="BI567" s="77"/>
      <c r="BJ567" s="77"/>
      <c r="BK567" s="77"/>
      <c r="BL567" s="77"/>
      <c r="BM567" s="77"/>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7"/>
      <c r="BH568" s="77"/>
      <c r="BI568" s="77"/>
      <c r="BJ568" s="77"/>
      <c r="BK568" s="77"/>
      <c r="BL568" s="77"/>
      <c r="BM568" s="77"/>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7"/>
      <c r="BH569" s="77"/>
      <c r="BI569" s="77"/>
      <c r="BJ569" s="77"/>
      <c r="BK569" s="77"/>
      <c r="BL569" s="77"/>
      <c r="BM569" s="77"/>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7"/>
      <c r="BH570" s="77"/>
      <c r="BI570" s="77"/>
      <c r="BJ570" s="77"/>
      <c r="BK570" s="77"/>
      <c r="BL570" s="77"/>
      <c r="BM570" s="77"/>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7"/>
      <c r="BH571" s="77"/>
      <c r="BI571" s="77"/>
      <c r="BJ571" s="77"/>
      <c r="BK571" s="77"/>
      <c r="BL571" s="77"/>
      <c r="BM571" s="77"/>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7"/>
      <c r="BH572" s="77"/>
      <c r="BI572" s="77"/>
      <c r="BJ572" s="77"/>
      <c r="BK572" s="77"/>
      <c r="BL572" s="77"/>
      <c r="BM572" s="77"/>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7"/>
      <c r="BH573" s="77"/>
      <c r="BI573" s="77"/>
      <c r="BJ573" s="77"/>
      <c r="BK573" s="77"/>
      <c r="BL573" s="77"/>
      <c r="BM573" s="77"/>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7"/>
      <c r="BH574" s="77"/>
      <c r="BI574" s="77"/>
      <c r="BJ574" s="77"/>
      <c r="BK574" s="77"/>
      <c r="BL574" s="77"/>
      <c r="BM574" s="77"/>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7"/>
      <c r="BH575" s="77"/>
      <c r="BI575" s="77"/>
      <c r="BJ575" s="77"/>
      <c r="BK575" s="77"/>
      <c r="BL575" s="77"/>
      <c r="BM575" s="77"/>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7"/>
      <c r="BH576" s="77"/>
      <c r="BI576" s="77"/>
      <c r="BJ576" s="77"/>
      <c r="BK576" s="77"/>
      <c r="BL576" s="77"/>
      <c r="BM576" s="77"/>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7"/>
      <c r="BH577" s="77"/>
      <c r="BI577" s="77"/>
      <c r="BJ577" s="77"/>
      <c r="BK577" s="77"/>
      <c r="BL577" s="77"/>
      <c r="BM577" s="77"/>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7"/>
      <c r="BH578" s="77"/>
      <c r="BI578" s="77"/>
      <c r="BJ578" s="77"/>
      <c r="BK578" s="77"/>
      <c r="BL578" s="77"/>
      <c r="BM578" s="77"/>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7"/>
      <c r="BH579" s="77"/>
      <c r="BI579" s="77"/>
      <c r="BJ579" s="77"/>
      <c r="BK579" s="77"/>
      <c r="BL579" s="77"/>
      <c r="BM579" s="77"/>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7"/>
      <c r="BH580" s="77"/>
      <c r="BI580" s="77"/>
      <c r="BJ580" s="77"/>
      <c r="BK580" s="77"/>
      <c r="BL580" s="77"/>
      <c r="BM580" s="77"/>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7"/>
      <c r="BH581" s="77"/>
      <c r="BI581" s="77"/>
      <c r="BJ581" s="77"/>
      <c r="BK581" s="77"/>
      <c r="BL581" s="77"/>
      <c r="BM581" s="77"/>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7"/>
      <c r="BH582" s="77"/>
      <c r="BI582" s="77"/>
      <c r="BJ582" s="77"/>
      <c r="BK582" s="77"/>
      <c r="BL582" s="77"/>
      <c r="BM582" s="77"/>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7"/>
      <c r="BH583" s="77"/>
      <c r="BI583" s="77"/>
      <c r="BJ583" s="77"/>
      <c r="BK583" s="77"/>
      <c r="BL583" s="77"/>
      <c r="BM583" s="77"/>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7"/>
      <c r="BH584" s="77"/>
      <c r="BI584" s="77"/>
      <c r="BJ584" s="77"/>
      <c r="BK584" s="77"/>
      <c r="BL584" s="77"/>
      <c r="BM584" s="77"/>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7"/>
      <c r="BH585" s="77"/>
      <c r="BI585" s="77"/>
      <c r="BJ585" s="77"/>
      <c r="BK585" s="77"/>
      <c r="BL585" s="77"/>
      <c r="BM585" s="77"/>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7"/>
      <c r="BH586" s="77"/>
      <c r="BI586" s="77"/>
      <c r="BJ586" s="77"/>
      <c r="BK586" s="77"/>
      <c r="BL586" s="77"/>
      <c r="BM586" s="77"/>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7"/>
      <c r="BH587" s="77"/>
      <c r="BI587" s="77"/>
      <c r="BJ587" s="77"/>
      <c r="BK587" s="77"/>
      <c r="BL587" s="77"/>
      <c r="BM587" s="77"/>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7"/>
      <c r="BH588" s="77"/>
      <c r="BI588" s="77"/>
      <c r="BJ588" s="77"/>
      <c r="BK588" s="77"/>
      <c r="BL588" s="77"/>
      <c r="BM588" s="77"/>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7"/>
      <c r="BH589" s="77"/>
      <c r="BI589" s="77"/>
      <c r="BJ589" s="77"/>
      <c r="BK589" s="77"/>
      <c r="BL589" s="77"/>
      <c r="BM589" s="77"/>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7"/>
      <c r="BH590" s="77"/>
      <c r="BI590" s="77"/>
      <c r="BJ590" s="77"/>
      <c r="BK590" s="77"/>
      <c r="BL590" s="77"/>
      <c r="BM590" s="77"/>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7"/>
      <c r="BH591" s="77"/>
      <c r="BI591" s="77"/>
      <c r="BJ591" s="77"/>
      <c r="BK591" s="77"/>
      <c r="BL591" s="77"/>
      <c r="BM591" s="77"/>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7"/>
      <c r="BH592" s="77"/>
      <c r="BI592" s="77"/>
      <c r="BJ592" s="77"/>
      <c r="BK592" s="77"/>
      <c r="BL592" s="77"/>
      <c r="BM592" s="77"/>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7"/>
      <c r="BH593" s="77"/>
      <c r="BI593" s="77"/>
      <c r="BJ593" s="77"/>
      <c r="BK593" s="77"/>
      <c r="BL593" s="77"/>
      <c r="BM593" s="77"/>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7"/>
      <c r="BH594" s="77"/>
      <c r="BI594" s="77"/>
      <c r="BJ594" s="77"/>
      <c r="BK594" s="77"/>
      <c r="BL594" s="77"/>
      <c r="BM594" s="77"/>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7"/>
      <c r="BH595" s="77"/>
      <c r="BI595" s="77"/>
      <c r="BJ595" s="77"/>
      <c r="BK595" s="77"/>
      <c r="BL595" s="77"/>
      <c r="BM595" s="77"/>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7"/>
      <c r="BH596" s="77"/>
      <c r="BI596" s="77"/>
      <c r="BJ596" s="77"/>
      <c r="BK596" s="77"/>
      <c r="BL596" s="77"/>
      <c r="BM596" s="77"/>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7"/>
      <c r="BH597" s="77"/>
      <c r="BI597" s="77"/>
      <c r="BJ597" s="77"/>
      <c r="BK597" s="77"/>
      <c r="BL597" s="77"/>
      <c r="BM597" s="77"/>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7"/>
      <c r="BH598" s="77"/>
      <c r="BI598" s="77"/>
      <c r="BJ598" s="77"/>
      <c r="BK598" s="77"/>
      <c r="BL598" s="77"/>
      <c r="BM598" s="77"/>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7"/>
      <c r="BH599" s="77"/>
      <c r="BI599" s="77"/>
      <c r="BJ599" s="77"/>
      <c r="BK599" s="77"/>
      <c r="BL599" s="77"/>
      <c r="BM599" s="77"/>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7"/>
      <c r="BH600" s="77"/>
      <c r="BI600" s="77"/>
      <c r="BJ600" s="77"/>
      <c r="BK600" s="77"/>
      <c r="BL600" s="77"/>
      <c r="BM600" s="77"/>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7"/>
      <c r="BH601" s="77"/>
      <c r="BI601" s="77"/>
      <c r="BJ601" s="77"/>
      <c r="BK601" s="77"/>
      <c r="BL601" s="77"/>
      <c r="BM601" s="77"/>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7"/>
      <c r="BH602" s="77"/>
      <c r="BI602" s="77"/>
      <c r="BJ602" s="77"/>
      <c r="BK602" s="77"/>
      <c r="BL602" s="77"/>
      <c r="BM602" s="77"/>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7"/>
      <c r="BH603" s="77"/>
      <c r="BI603" s="77"/>
      <c r="BJ603" s="77"/>
      <c r="BK603" s="77"/>
      <c r="BL603" s="77"/>
      <c r="BM603" s="77"/>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7"/>
      <c r="BH604" s="77"/>
      <c r="BI604" s="77"/>
      <c r="BJ604" s="77"/>
      <c r="BK604" s="77"/>
      <c r="BL604" s="77"/>
      <c r="BM604" s="77"/>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7"/>
      <c r="BH605" s="77"/>
      <c r="BI605" s="77"/>
      <c r="BJ605" s="77"/>
      <c r="BK605" s="77"/>
      <c r="BL605" s="77"/>
      <c r="BM605" s="77"/>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7"/>
      <c r="BH606" s="77"/>
      <c r="BI606" s="77"/>
      <c r="BJ606" s="77"/>
      <c r="BK606" s="77"/>
      <c r="BL606" s="77"/>
      <c r="BM606" s="77"/>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7"/>
      <c r="BH607" s="77"/>
      <c r="BI607" s="77"/>
      <c r="BJ607" s="77"/>
      <c r="BK607" s="77"/>
      <c r="BL607" s="77"/>
      <c r="BM607" s="77"/>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7"/>
      <c r="BH608" s="77"/>
      <c r="BI608" s="77"/>
      <c r="BJ608" s="77"/>
      <c r="BK608" s="77"/>
      <c r="BL608" s="77"/>
      <c r="BM608" s="77"/>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7"/>
      <c r="BH609" s="77"/>
      <c r="BI609" s="77"/>
      <c r="BJ609" s="77"/>
      <c r="BK609" s="77"/>
      <c r="BL609" s="77"/>
      <c r="BM609" s="77"/>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7"/>
      <c r="BH610" s="77"/>
      <c r="BI610" s="77"/>
      <c r="BJ610" s="77"/>
      <c r="BK610" s="77"/>
      <c r="BL610" s="77"/>
      <c r="BM610" s="77"/>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7"/>
      <c r="BH611" s="77"/>
      <c r="BI611" s="77"/>
      <c r="BJ611" s="77"/>
      <c r="BK611" s="77"/>
      <c r="BL611" s="77"/>
      <c r="BM611" s="77"/>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7"/>
      <c r="BH612" s="77"/>
      <c r="BI612" s="77"/>
      <c r="BJ612" s="77"/>
      <c r="BK612" s="77"/>
      <c r="BL612" s="77"/>
      <c r="BM612" s="77"/>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7"/>
      <c r="BH613" s="77"/>
      <c r="BI613" s="77"/>
      <c r="BJ613" s="77"/>
      <c r="BK613" s="77"/>
      <c r="BL613" s="77"/>
      <c r="BM613" s="77"/>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7"/>
      <c r="BH614" s="77"/>
      <c r="BI614" s="77"/>
      <c r="BJ614" s="77"/>
      <c r="BK614" s="77"/>
      <c r="BL614" s="77"/>
      <c r="BM614" s="77"/>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7"/>
      <c r="BH615" s="77"/>
      <c r="BI615" s="77"/>
      <c r="BJ615" s="77"/>
      <c r="BK615" s="77"/>
      <c r="BL615" s="77"/>
      <c r="BM615" s="77"/>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7"/>
      <c r="BH616" s="77"/>
      <c r="BI616" s="77"/>
      <c r="BJ616" s="77"/>
      <c r="BK616" s="77"/>
      <c r="BL616" s="77"/>
      <c r="BM616" s="77"/>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7"/>
      <c r="BH617" s="77"/>
      <c r="BI617" s="77"/>
      <c r="BJ617" s="77"/>
      <c r="BK617" s="77"/>
      <c r="BL617" s="77"/>
      <c r="BM617" s="77"/>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7"/>
      <c r="BH618" s="77"/>
      <c r="BI618" s="77"/>
      <c r="BJ618" s="77"/>
      <c r="BK618" s="77"/>
      <c r="BL618" s="77"/>
      <c r="BM618" s="77"/>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7"/>
      <c r="BH619" s="77"/>
      <c r="BI619" s="77"/>
      <c r="BJ619" s="77"/>
      <c r="BK619" s="77"/>
      <c r="BL619" s="77"/>
      <c r="BM619" s="77"/>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7"/>
      <c r="BH620" s="77"/>
      <c r="BI620" s="77"/>
      <c r="BJ620" s="77"/>
      <c r="BK620" s="77"/>
      <c r="BL620" s="77"/>
      <c r="BM620" s="77"/>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7"/>
      <c r="BH621" s="77"/>
      <c r="BI621" s="77"/>
      <c r="BJ621" s="77"/>
      <c r="BK621" s="77"/>
      <c r="BL621" s="77"/>
      <c r="BM621" s="77"/>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7"/>
      <c r="BH622" s="77"/>
      <c r="BI622" s="77"/>
      <c r="BJ622" s="77"/>
      <c r="BK622" s="77"/>
      <c r="BL622" s="77"/>
      <c r="BM622" s="77"/>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7"/>
      <c r="BH623" s="77"/>
      <c r="BI623" s="77"/>
      <c r="BJ623" s="77"/>
      <c r="BK623" s="77"/>
      <c r="BL623" s="77"/>
      <c r="BM623" s="77"/>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7"/>
      <c r="BH624" s="77"/>
      <c r="BI624" s="77"/>
      <c r="BJ624" s="77"/>
      <c r="BK624" s="77"/>
      <c r="BL624" s="77"/>
      <c r="BM624" s="77"/>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7"/>
      <c r="BH625" s="77"/>
      <c r="BI625" s="77"/>
      <c r="BJ625" s="77"/>
      <c r="BK625" s="77"/>
      <c r="BL625" s="77"/>
      <c r="BM625" s="77"/>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7"/>
      <c r="BH626" s="77"/>
      <c r="BI626" s="77"/>
      <c r="BJ626" s="77"/>
      <c r="BK626" s="77"/>
      <c r="BL626" s="77"/>
      <c r="BM626" s="77"/>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7"/>
      <c r="BH627" s="77"/>
      <c r="BI627" s="77"/>
      <c r="BJ627" s="77"/>
      <c r="BK627" s="77"/>
      <c r="BL627" s="77"/>
      <c r="BM627" s="77"/>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7"/>
      <c r="BH628" s="77"/>
      <c r="BI628" s="77"/>
      <c r="BJ628" s="77"/>
      <c r="BK628" s="77"/>
      <c r="BL628" s="77"/>
      <c r="BM628" s="77"/>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7"/>
      <c r="BH629" s="77"/>
      <c r="BI629" s="77"/>
      <c r="BJ629" s="77"/>
      <c r="BK629" s="77"/>
      <c r="BL629" s="77"/>
      <c r="BM629" s="77"/>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7"/>
      <c r="BH630" s="77"/>
      <c r="BI630" s="77"/>
      <c r="BJ630" s="77"/>
      <c r="BK630" s="77"/>
      <c r="BL630" s="77"/>
      <c r="BM630" s="77"/>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7"/>
      <c r="BH631" s="77"/>
      <c r="BI631" s="77"/>
      <c r="BJ631" s="77"/>
      <c r="BK631" s="77"/>
      <c r="BL631" s="77"/>
      <c r="BM631" s="77"/>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7"/>
      <c r="BH632" s="77"/>
      <c r="BI632" s="77"/>
      <c r="BJ632" s="77"/>
      <c r="BK632" s="77"/>
      <c r="BL632" s="77"/>
      <c r="BM632" s="77"/>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7"/>
      <c r="BH633" s="77"/>
      <c r="BI633" s="77"/>
      <c r="BJ633" s="77"/>
      <c r="BK633" s="77"/>
      <c r="BL633" s="77"/>
      <c r="BM633" s="77"/>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7"/>
      <c r="BH634" s="77"/>
      <c r="BI634" s="77"/>
      <c r="BJ634" s="77"/>
      <c r="BK634" s="77"/>
      <c r="BL634" s="77"/>
      <c r="BM634" s="77"/>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7"/>
      <c r="BH635" s="77"/>
      <c r="BI635" s="77"/>
      <c r="BJ635" s="77"/>
      <c r="BK635" s="77"/>
      <c r="BL635" s="77"/>
      <c r="BM635" s="77"/>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7"/>
      <c r="BH636" s="77"/>
      <c r="BI636" s="77"/>
      <c r="BJ636" s="77"/>
      <c r="BK636" s="77"/>
      <c r="BL636" s="77"/>
      <c r="BM636" s="77"/>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7"/>
      <c r="BH637" s="77"/>
      <c r="BI637" s="77"/>
      <c r="BJ637" s="77"/>
      <c r="BK637" s="77"/>
      <c r="BL637" s="77"/>
      <c r="BM637" s="77"/>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7"/>
      <c r="BH638" s="77"/>
      <c r="BI638" s="77"/>
      <c r="BJ638" s="77"/>
      <c r="BK638" s="77"/>
      <c r="BL638" s="77"/>
      <c r="BM638" s="77"/>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7"/>
      <c r="BH639" s="77"/>
      <c r="BI639" s="77"/>
      <c r="BJ639" s="77"/>
      <c r="BK639" s="77"/>
      <c r="BL639" s="77"/>
      <c r="BM639" s="77"/>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7"/>
      <c r="BH640" s="77"/>
      <c r="BI640" s="77"/>
      <c r="BJ640" s="77"/>
      <c r="BK640" s="77"/>
      <c r="BL640" s="77"/>
      <c r="BM640" s="77"/>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7"/>
      <c r="BH641" s="77"/>
      <c r="BI641" s="77"/>
      <c r="BJ641" s="77"/>
      <c r="BK641" s="77"/>
      <c r="BL641" s="77"/>
      <c r="BM641" s="77"/>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7"/>
      <c r="BH642" s="77"/>
      <c r="BI642" s="77"/>
      <c r="BJ642" s="77"/>
      <c r="BK642" s="77"/>
      <c r="BL642" s="77"/>
      <c r="BM642" s="77"/>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7"/>
      <c r="BH643" s="77"/>
      <c r="BI643" s="77"/>
      <c r="BJ643" s="77"/>
      <c r="BK643" s="77"/>
      <c r="BL643" s="77"/>
      <c r="BM643" s="77"/>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7"/>
      <c r="BH644" s="77"/>
      <c r="BI644" s="77"/>
      <c r="BJ644" s="77"/>
      <c r="BK644" s="77"/>
      <c r="BL644" s="77"/>
      <c r="BM644" s="77"/>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7"/>
      <c r="BH645" s="77"/>
      <c r="BI645" s="77"/>
      <c r="BJ645" s="77"/>
      <c r="BK645" s="77"/>
      <c r="BL645" s="77"/>
      <c r="BM645" s="77"/>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7"/>
      <c r="BH646" s="77"/>
      <c r="BI646" s="77"/>
      <c r="BJ646" s="77"/>
      <c r="BK646" s="77"/>
      <c r="BL646" s="77"/>
      <c r="BM646" s="77"/>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7"/>
      <c r="BH647" s="77"/>
      <c r="BI647" s="77"/>
      <c r="BJ647" s="77"/>
      <c r="BK647" s="77"/>
      <c r="BL647" s="77"/>
      <c r="BM647" s="77"/>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7"/>
      <c r="BH648" s="77"/>
      <c r="BI648" s="77"/>
      <c r="BJ648" s="77"/>
      <c r="BK648" s="77"/>
      <c r="BL648" s="77"/>
      <c r="BM648" s="77"/>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7"/>
      <c r="BH649" s="77"/>
      <c r="BI649" s="77"/>
      <c r="BJ649" s="77"/>
      <c r="BK649" s="77"/>
      <c r="BL649" s="77"/>
      <c r="BM649" s="77"/>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7"/>
      <c r="BH650" s="77"/>
      <c r="BI650" s="77"/>
      <c r="BJ650" s="77"/>
      <c r="BK650" s="77"/>
      <c r="BL650" s="77"/>
      <c r="BM650" s="77"/>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7"/>
      <c r="BH651" s="77"/>
      <c r="BI651" s="77"/>
      <c r="BJ651" s="77"/>
      <c r="BK651" s="77"/>
      <c r="BL651" s="77"/>
      <c r="BM651" s="77"/>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7"/>
      <c r="BH652" s="77"/>
      <c r="BI652" s="77"/>
      <c r="BJ652" s="77"/>
      <c r="BK652" s="77"/>
      <c r="BL652" s="77"/>
      <c r="BM652" s="77"/>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7"/>
      <c r="BH653" s="77"/>
      <c r="BI653" s="77"/>
      <c r="BJ653" s="77"/>
      <c r="BK653" s="77"/>
      <c r="BL653" s="77"/>
      <c r="BM653" s="77"/>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7"/>
      <c r="BH654" s="77"/>
      <c r="BI654" s="77"/>
      <c r="BJ654" s="77"/>
      <c r="BK654" s="77"/>
      <c r="BL654" s="77"/>
      <c r="BM654" s="77"/>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7"/>
      <c r="BH655" s="77"/>
      <c r="BI655" s="77"/>
      <c r="BJ655" s="77"/>
      <c r="BK655" s="77"/>
      <c r="BL655" s="77"/>
      <c r="BM655" s="77"/>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7"/>
      <c r="BH656" s="77"/>
      <c r="BI656" s="77"/>
      <c r="BJ656" s="77"/>
      <c r="BK656" s="77"/>
      <c r="BL656" s="77"/>
      <c r="BM656" s="77"/>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7"/>
      <c r="BH657" s="77"/>
      <c r="BI657" s="77"/>
      <c r="BJ657" s="77"/>
      <c r="BK657" s="77"/>
      <c r="BL657" s="77"/>
      <c r="BM657" s="77"/>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7"/>
      <c r="BH658" s="77"/>
      <c r="BI658" s="77"/>
      <c r="BJ658" s="77"/>
      <c r="BK658" s="77"/>
      <c r="BL658" s="77"/>
      <c r="BM658" s="77"/>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7"/>
      <c r="BH659" s="77"/>
      <c r="BI659" s="77"/>
      <c r="BJ659" s="77"/>
      <c r="BK659" s="77"/>
      <c r="BL659" s="77"/>
      <c r="BM659" s="77"/>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7"/>
      <c r="BH660" s="77"/>
      <c r="BI660" s="77"/>
      <c r="BJ660" s="77"/>
      <c r="BK660" s="77"/>
      <c r="BL660" s="77"/>
      <c r="BM660" s="77"/>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7"/>
      <c r="BH661" s="77"/>
      <c r="BI661" s="77"/>
      <c r="BJ661" s="77"/>
      <c r="BK661" s="77"/>
      <c r="BL661" s="77"/>
      <c r="BM661" s="77"/>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7"/>
      <c r="BH662" s="77"/>
      <c r="BI662" s="77"/>
      <c r="BJ662" s="77"/>
      <c r="BK662" s="77"/>
      <c r="BL662" s="77"/>
      <c r="BM662" s="77"/>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7"/>
      <c r="BH663" s="77"/>
      <c r="BI663" s="77"/>
      <c r="BJ663" s="77"/>
      <c r="BK663" s="77"/>
      <c r="BL663" s="77"/>
      <c r="BM663" s="77"/>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7"/>
      <c r="BH664" s="77"/>
      <c r="BI664" s="77"/>
      <c r="BJ664" s="77"/>
      <c r="BK664" s="77"/>
      <c r="BL664" s="77"/>
      <c r="BM664" s="77"/>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7"/>
      <c r="BH665" s="77"/>
      <c r="BI665" s="77"/>
      <c r="BJ665" s="77"/>
      <c r="BK665" s="77"/>
      <c r="BL665" s="77"/>
      <c r="BM665" s="77"/>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7"/>
      <c r="BH666" s="77"/>
      <c r="BI666" s="77"/>
      <c r="BJ666" s="77"/>
      <c r="BK666" s="77"/>
      <c r="BL666" s="77"/>
      <c r="BM666" s="77"/>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7"/>
      <c r="BH667" s="77"/>
      <c r="BI667" s="77"/>
      <c r="BJ667" s="77"/>
      <c r="BK667" s="77"/>
      <c r="BL667" s="77"/>
      <c r="BM667" s="77"/>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7"/>
      <c r="BH668" s="77"/>
      <c r="BI668" s="77"/>
      <c r="BJ668" s="77"/>
      <c r="BK668" s="77"/>
      <c r="BL668" s="77"/>
      <c r="BM668" s="77"/>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7"/>
      <c r="BH669" s="77"/>
      <c r="BI669" s="77"/>
      <c r="BJ669" s="77"/>
      <c r="BK669" s="77"/>
      <c r="BL669" s="77"/>
      <c r="BM669" s="77"/>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7"/>
      <c r="BH670" s="77"/>
      <c r="BI670" s="77"/>
      <c r="BJ670" s="77"/>
      <c r="BK670" s="77"/>
      <c r="BL670" s="77"/>
      <c r="BM670" s="77"/>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7"/>
      <c r="BH671" s="77"/>
      <c r="BI671" s="77"/>
      <c r="BJ671" s="77"/>
      <c r="BK671" s="77"/>
      <c r="BL671" s="77"/>
      <c r="BM671" s="77"/>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7"/>
      <c r="BH672" s="77"/>
      <c r="BI672" s="77"/>
      <c r="BJ672" s="77"/>
      <c r="BK672" s="77"/>
      <c r="BL672" s="77"/>
      <c r="BM672" s="77"/>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7"/>
      <c r="BH673" s="77"/>
      <c r="BI673" s="77"/>
      <c r="BJ673" s="77"/>
      <c r="BK673" s="77"/>
      <c r="BL673" s="77"/>
      <c r="BM673" s="77"/>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7"/>
      <c r="BH674" s="77"/>
      <c r="BI674" s="77"/>
      <c r="BJ674" s="77"/>
      <c r="BK674" s="77"/>
      <c r="BL674" s="77"/>
      <c r="BM674" s="77"/>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7"/>
      <c r="BH675" s="77"/>
      <c r="BI675" s="77"/>
      <c r="BJ675" s="77"/>
      <c r="BK675" s="77"/>
      <c r="BL675" s="77"/>
      <c r="BM675" s="77"/>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7"/>
      <c r="BH676" s="77"/>
      <c r="BI676" s="77"/>
      <c r="BJ676" s="77"/>
      <c r="BK676" s="77"/>
      <c r="BL676" s="77"/>
      <c r="BM676" s="77"/>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7"/>
      <c r="BH677" s="77"/>
      <c r="BI677" s="77"/>
      <c r="BJ677" s="77"/>
      <c r="BK677" s="77"/>
      <c r="BL677" s="77"/>
      <c r="BM677" s="77"/>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7"/>
      <c r="BH678" s="77"/>
      <c r="BI678" s="77"/>
      <c r="BJ678" s="77"/>
      <c r="BK678" s="77"/>
      <c r="BL678" s="77"/>
      <c r="BM678" s="77"/>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7"/>
      <c r="BH679" s="77"/>
      <c r="BI679" s="77"/>
      <c r="BJ679" s="77"/>
      <c r="BK679" s="77"/>
      <c r="BL679" s="77"/>
      <c r="BM679" s="77"/>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7"/>
      <c r="BH680" s="77"/>
      <c r="BI680" s="77"/>
      <c r="BJ680" s="77"/>
      <c r="BK680" s="77"/>
      <c r="BL680" s="77"/>
      <c r="BM680" s="77"/>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7"/>
      <c r="BH681" s="77"/>
      <c r="BI681" s="77"/>
      <c r="BJ681" s="77"/>
      <c r="BK681" s="77"/>
      <c r="BL681" s="77"/>
      <c r="BM681" s="77"/>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7"/>
      <c r="BH682" s="77"/>
      <c r="BI682" s="77"/>
      <c r="BJ682" s="77"/>
      <c r="BK682" s="77"/>
      <c r="BL682" s="77"/>
      <c r="BM682" s="77"/>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7"/>
      <c r="BH683" s="77"/>
      <c r="BI683" s="77"/>
      <c r="BJ683" s="77"/>
      <c r="BK683" s="77"/>
      <c r="BL683" s="77"/>
      <c r="BM683" s="77"/>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7"/>
      <c r="BH684" s="77"/>
      <c r="BI684" s="77"/>
      <c r="BJ684" s="77"/>
      <c r="BK684" s="77"/>
      <c r="BL684" s="77"/>
      <c r="BM684" s="77"/>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7"/>
      <c r="BH685" s="77"/>
      <c r="BI685" s="77"/>
      <c r="BJ685" s="77"/>
      <c r="BK685" s="77"/>
      <c r="BL685" s="77"/>
      <c r="BM685" s="77"/>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7"/>
      <c r="BH686" s="77"/>
      <c r="BI686" s="77"/>
      <c r="BJ686" s="77"/>
      <c r="BK686" s="77"/>
      <c r="BL686" s="77"/>
      <c r="BM686" s="77"/>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7"/>
      <c r="BH687" s="77"/>
      <c r="BI687" s="77"/>
      <c r="BJ687" s="77"/>
      <c r="BK687" s="77"/>
      <c r="BL687" s="77"/>
      <c r="BM687" s="77"/>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7"/>
      <c r="BH688" s="77"/>
      <c r="BI688" s="77"/>
      <c r="BJ688" s="77"/>
      <c r="BK688" s="77"/>
      <c r="BL688" s="77"/>
      <c r="BM688" s="77"/>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7"/>
      <c r="BH689" s="77"/>
      <c r="BI689" s="77"/>
      <c r="BJ689" s="77"/>
      <c r="BK689" s="77"/>
      <c r="BL689" s="77"/>
      <c r="BM689" s="77"/>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7"/>
      <c r="BH690" s="77"/>
      <c r="BI690" s="77"/>
      <c r="BJ690" s="77"/>
      <c r="BK690" s="77"/>
      <c r="BL690" s="77"/>
      <c r="BM690" s="77"/>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7"/>
      <c r="BH691" s="77"/>
      <c r="BI691" s="77"/>
      <c r="BJ691" s="77"/>
      <c r="BK691" s="77"/>
      <c r="BL691" s="77"/>
      <c r="BM691" s="77"/>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7"/>
      <c r="BH692" s="77"/>
      <c r="BI692" s="77"/>
      <c r="BJ692" s="77"/>
      <c r="BK692" s="77"/>
      <c r="BL692" s="77"/>
      <c r="BM692" s="77"/>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7"/>
      <c r="BH693" s="77"/>
      <c r="BI693" s="77"/>
      <c r="BJ693" s="77"/>
      <c r="BK693" s="77"/>
      <c r="BL693" s="77"/>
      <c r="BM693" s="77"/>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7"/>
      <c r="BH694" s="77"/>
      <c r="BI694" s="77"/>
      <c r="BJ694" s="77"/>
      <c r="BK694" s="77"/>
      <c r="BL694" s="77"/>
      <c r="BM694" s="77"/>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7"/>
      <c r="BH695" s="77"/>
      <c r="BI695" s="77"/>
      <c r="BJ695" s="77"/>
      <c r="BK695" s="77"/>
      <c r="BL695" s="77"/>
      <c r="BM695" s="77"/>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7"/>
      <c r="BH696" s="77"/>
      <c r="BI696" s="77"/>
      <c r="BJ696" s="77"/>
      <c r="BK696" s="77"/>
      <c r="BL696" s="77"/>
      <c r="BM696" s="77"/>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7"/>
      <c r="BH697" s="77"/>
      <c r="BI697" s="77"/>
      <c r="BJ697" s="77"/>
      <c r="BK697" s="77"/>
      <c r="BL697" s="77"/>
      <c r="BM697" s="77"/>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7"/>
      <c r="BH698" s="77"/>
      <c r="BI698" s="77"/>
      <c r="BJ698" s="77"/>
      <c r="BK698" s="77"/>
      <c r="BL698" s="77"/>
      <c r="BM698" s="77"/>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7"/>
      <c r="BH699" s="77"/>
      <c r="BI699" s="77"/>
      <c r="BJ699" s="77"/>
      <c r="BK699" s="77"/>
      <c r="BL699" s="77"/>
      <c r="BM699" s="77"/>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7"/>
      <c r="BH700" s="77"/>
      <c r="BI700" s="77"/>
      <c r="BJ700" s="77"/>
      <c r="BK700" s="77"/>
      <c r="BL700" s="77"/>
      <c r="BM700" s="77"/>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7"/>
      <c r="BH701" s="77"/>
      <c r="BI701" s="77"/>
      <c r="BJ701" s="77"/>
      <c r="BK701" s="77"/>
      <c r="BL701" s="77"/>
      <c r="BM701" s="77"/>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7"/>
      <c r="BH702" s="77"/>
      <c r="BI702" s="77"/>
      <c r="BJ702" s="77"/>
      <c r="BK702" s="77"/>
      <c r="BL702" s="77"/>
      <c r="BM702" s="77"/>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7"/>
      <c r="BH703" s="77"/>
      <c r="BI703" s="77"/>
      <c r="BJ703" s="77"/>
      <c r="BK703" s="77"/>
      <c r="BL703" s="77"/>
      <c r="BM703" s="77"/>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7"/>
      <c r="BH704" s="77"/>
      <c r="BI704" s="77"/>
      <c r="BJ704" s="77"/>
      <c r="BK704" s="77"/>
      <c r="BL704" s="77"/>
      <c r="BM704" s="77"/>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7"/>
      <c r="BH705" s="77"/>
      <c r="BI705" s="77"/>
      <c r="BJ705" s="77"/>
      <c r="BK705" s="77"/>
      <c r="BL705" s="77"/>
      <c r="BM705" s="77"/>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7"/>
      <c r="BH706" s="77"/>
      <c r="BI706" s="77"/>
      <c r="BJ706" s="77"/>
      <c r="BK706" s="77"/>
      <c r="BL706" s="77"/>
      <c r="BM706" s="77"/>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7"/>
      <c r="BH707" s="77"/>
      <c r="BI707" s="77"/>
      <c r="BJ707" s="77"/>
      <c r="BK707" s="77"/>
      <c r="BL707" s="77"/>
      <c r="BM707" s="77"/>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7"/>
      <c r="BH708" s="77"/>
      <c r="BI708" s="77"/>
      <c r="BJ708" s="77"/>
      <c r="BK708" s="77"/>
      <c r="BL708" s="77"/>
      <c r="BM708" s="77"/>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7"/>
      <c r="BH709" s="77"/>
      <c r="BI709" s="77"/>
      <c r="BJ709" s="77"/>
      <c r="BK709" s="77"/>
      <c r="BL709" s="77"/>
      <c r="BM709" s="77"/>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7"/>
      <c r="BH710" s="77"/>
      <c r="BI710" s="77"/>
      <c r="BJ710" s="77"/>
      <c r="BK710" s="77"/>
      <c r="BL710" s="77"/>
      <c r="BM710" s="77"/>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7"/>
      <c r="BH711" s="77"/>
      <c r="BI711" s="77"/>
      <c r="BJ711" s="77"/>
      <c r="BK711" s="77"/>
      <c r="BL711" s="77"/>
      <c r="BM711" s="77"/>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7"/>
      <c r="BH712" s="77"/>
      <c r="BI712" s="77"/>
      <c r="BJ712" s="77"/>
      <c r="BK712" s="77"/>
      <c r="BL712" s="77"/>
      <c r="BM712" s="77"/>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7"/>
      <c r="BH713" s="77"/>
      <c r="BI713" s="77"/>
      <c r="BJ713" s="77"/>
      <c r="BK713" s="77"/>
      <c r="BL713" s="77"/>
      <c r="BM713" s="77"/>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7"/>
      <c r="BH714" s="77"/>
      <c r="BI714" s="77"/>
      <c r="BJ714" s="77"/>
      <c r="BK714" s="77"/>
      <c r="BL714" s="77"/>
      <c r="BM714" s="77"/>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7"/>
      <c r="BH715" s="77"/>
      <c r="BI715" s="77"/>
      <c r="BJ715" s="77"/>
      <c r="BK715" s="77"/>
      <c r="BL715" s="77"/>
      <c r="BM715" s="77"/>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7"/>
      <c r="BH716" s="77"/>
      <c r="BI716" s="77"/>
      <c r="BJ716" s="77"/>
      <c r="BK716" s="77"/>
      <c r="BL716" s="77"/>
      <c r="BM716" s="77"/>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7"/>
      <c r="BH717" s="77"/>
      <c r="BI717" s="77"/>
      <c r="BJ717" s="77"/>
      <c r="BK717" s="77"/>
      <c r="BL717" s="77"/>
      <c r="BM717" s="77"/>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7"/>
      <c r="BH718" s="77"/>
      <c r="BI718" s="77"/>
      <c r="BJ718" s="77"/>
      <c r="BK718" s="77"/>
      <c r="BL718" s="77"/>
      <c r="BM718" s="77"/>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7"/>
      <c r="BH719" s="77"/>
      <c r="BI719" s="77"/>
      <c r="BJ719" s="77"/>
      <c r="BK719" s="77"/>
      <c r="BL719" s="77"/>
      <c r="BM719" s="77"/>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7"/>
      <c r="BH720" s="77"/>
      <c r="BI720" s="77"/>
      <c r="BJ720" s="77"/>
      <c r="BK720" s="77"/>
      <c r="BL720" s="77"/>
      <c r="BM720" s="77"/>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7"/>
      <c r="BH721" s="77"/>
      <c r="BI721" s="77"/>
      <c r="BJ721" s="77"/>
      <c r="BK721" s="77"/>
      <c r="BL721" s="77"/>
      <c r="BM721" s="77"/>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7"/>
      <c r="BH722" s="77"/>
      <c r="BI722" s="77"/>
      <c r="BJ722" s="77"/>
      <c r="BK722" s="77"/>
      <c r="BL722" s="77"/>
      <c r="BM722" s="77"/>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7"/>
      <c r="BH723" s="77"/>
      <c r="BI723" s="77"/>
      <c r="BJ723" s="77"/>
      <c r="BK723" s="77"/>
      <c r="BL723" s="77"/>
      <c r="BM723" s="77"/>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7"/>
      <c r="BH724" s="77"/>
      <c r="BI724" s="77"/>
      <c r="BJ724" s="77"/>
      <c r="BK724" s="77"/>
      <c r="BL724" s="77"/>
      <c r="BM724" s="77"/>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7"/>
      <c r="BH725" s="77"/>
      <c r="BI725" s="77"/>
      <c r="BJ725" s="77"/>
      <c r="BK725" s="77"/>
      <c r="BL725" s="77"/>
      <c r="BM725" s="77"/>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7"/>
      <c r="BH726" s="77"/>
      <c r="BI726" s="77"/>
      <c r="BJ726" s="77"/>
      <c r="BK726" s="77"/>
      <c r="BL726" s="77"/>
      <c r="BM726" s="77"/>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7"/>
      <c r="BH727" s="77"/>
      <c r="BI727" s="77"/>
      <c r="BJ727" s="77"/>
      <c r="BK727" s="77"/>
      <c r="BL727" s="77"/>
      <c r="BM727" s="77"/>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7"/>
      <c r="BH728" s="77"/>
      <c r="BI728" s="77"/>
      <c r="BJ728" s="77"/>
      <c r="BK728" s="77"/>
      <c r="BL728" s="77"/>
      <c r="BM728" s="77"/>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7"/>
      <c r="BH729" s="77"/>
      <c r="BI729" s="77"/>
      <c r="BJ729" s="77"/>
      <c r="BK729" s="77"/>
      <c r="BL729" s="77"/>
      <c r="BM729" s="77"/>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7"/>
      <c r="BH730" s="77"/>
      <c r="BI730" s="77"/>
      <c r="BJ730" s="77"/>
      <c r="BK730" s="77"/>
      <c r="BL730" s="77"/>
      <c r="BM730" s="77"/>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7"/>
      <c r="BH731" s="77"/>
      <c r="BI731" s="77"/>
      <c r="BJ731" s="77"/>
      <c r="BK731" s="77"/>
      <c r="BL731" s="77"/>
      <c r="BM731" s="77"/>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7"/>
      <c r="BH732" s="77"/>
      <c r="BI732" s="77"/>
      <c r="BJ732" s="77"/>
      <c r="BK732" s="77"/>
      <c r="BL732" s="77"/>
      <c r="BM732" s="77"/>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7"/>
      <c r="BH733" s="77"/>
      <c r="BI733" s="77"/>
      <c r="BJ733" s="77"/>
      <c r="BK733" s="77"/>
      <c r="BL733" s="77"/>
      <c r="BM733" s="77"/>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7"/>
      <c r="BH734" s="77"/>
      <c r="BI734" s="77"/>
      <c r="BJ734" s="77"/>
      <c r="BK734" s="77"/>
      <c r="BL734" s="77"/>
      <c r="BM734" s="77"/>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7"/>
      <c r="BH735" s="77"/>
      <c r="BI735" s="77"/>
      <c r="BJ735" s="77"/>
      <c r="BK735" s="77"/>
      <c r="BL735" s="77"/>
      <c r="BM735" s="77"/>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7"/>
      <c r="BH736" s="77"/>
      <c r="BI736" s="77"/>
      <c r="BJ736" s="77"/>
      <c r="BK736" s="77"/>
      <c r="BL736" s="77"/>
      <c r="BM736" s="77"/>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7"/>
      <c r="BH737" s="77"/>
      <c r="BI737" s="77"/>
      <c r="BJ737" s="77"/>
      <c r="BK737" s="77"/>
      <c r="BL737" s="77"/>
      <c r="BM737" s="77"/>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7"/>
      <c r="BH738" s="77"/>
      <c r="BI738" s="77"/>
      <c r="BJ738" s="77"/>
      <c r="BK738" s="77"/>
      <c r="BL738" s="77"/>
      <c r="BM738" s="77"/>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7"/>
      <c r="BH739" s="77"/>
      <c r="BI739" s="77"/>
      <c r="BJ739" s="77"/>
      <c r="BK739" s="77"/>
      <c r="BL739" s="77"/>
      <c r="BM739" s="77"/>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7"/>
      <c r="BH740" s="77"/>
      <c r="BI740" s="77"/>
      <c r="BJ740" s="77"/>
      <c r="BK740" s="77"/>
      <c r="BL740" s="77"/>
      <c r="BM740" s="77"/>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7"/>
      <c r="BH741" s="77"/>
      <c r="BI741" s="77"/>
      <c r="BJ741" s="77"/>
      <c r="BK741" s="77"/>
      <c r="BL741" s="77"/>
      <c r="BM741" s="77"/>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7"/>
      <c r="BH742" s="77"/>
      <c r="BI742" s="77"/>
      <c r="BJ742" s="77"/>
      <c r="BK742" s="77"/>
      <c r="BL742" s="77"/>
      <c r="BM742" s="77"/>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7"/>
      <c r="BH743" s="77"/>
      <c r="BI743" s="77"/>
      <c r="BJ743" s="77"/>
      <c r="BK743" s="77"/>
      <c r="BL743" s="77"/>
      <c r="BM743" s="77"/>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7"/>
      <c r="BH744" s="77"/>
      <c r="BI744" s="77"/>
      <c r="BJ744" s="77"/>
      <c r="BK744" s="77"/>
      <c r="BL744" s="77"/>
      <c r="BM744" s="77"/>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7"/>
      <c r="BH745" s="77"/>
      <c r="BI745" s="77"/>
      <c r="BJ745" s="77"/>
      <c r="BK745" s="77"/>
      <c r="BL745" s="77"/>
      <c r="BM745" s="77"/>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7"/>
      <c r="BH746" s="77"/>
      <c r="BI746" s="77"/>
      <c r="BJ746" s="77"/>
      <c r="BK746" s="77"/>
      <c r="BL746" s="77"/>
      <c r="BM746" s="77"/>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7"/>
      <c r="BH747" s="77"/>
      <c r="BI747" s="77"/>
      <c r="BJ747" s="77"/>
      <c r="BK747" s="77"/>
      <c r="BL747" s="77"/>
      <c r="BM747" s="77"/>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7"/>
      <c r="BH748" s="77"/>
      <c r="BI748" s="77"/>
      <c r="BJ748" s="77"/>
      <c r="BK748" s="77"/>
      <c r="BL748" s="77"/>
      <c r="BM748" s="77"/>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7"/>
      <c r="BH749" s="77"/>
      <c r="BI749" s="77"/>
      <c r="BJ749" s="77"/>
      <c r="BK749" s="77"/>
      <c r="BL749" s="77"/>
      <c r="BM749" s="77"/>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7"/>
      <c r="BH750" s="77"/>
      <c r="BI750" s="77"/>
      <c r="BJ750" s="77"/>
      <c r="BK750" s="77"/>
      <c r="BL750" s="77"/>
      <c r="BM750" s="77"/>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7"/>
      <c r="BH751" s="77"/>
      <c r="BI751" s="77"/>
      <c r="BJ751" s="77"/>
      <c r="BK751" s="77"/>
      <c r="BL751" s="77"/>
      <c r="BM751" s="77"/>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7"/>
      <c r="BH752" s="77"/>
      <c r="BI752" s="77"/>
      <c r="BJ752" s="77"/>
      <c r="BK752" s="77"/>
      <c r="BL752" s="77"/>
      <c r="BM752" s="77"/>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7"/>
      <c r="BH753" s="77"/>
      <c r="BI753" s="77"/>
      <c r="BJ753" s="77"/>
      <c r="BK753" s="77"/>
      <c r="BL753" s="77"/>
      <c r="BM753" s="77"/>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7"/>
      <c r="BH754" s="77"/>
      <c r="BI754" s="77"/>
      <c r="BJ754" s="77"/>
      <c r="BK754" s="77"/>
      <c r="BL754" s="77"/>
      <c r="BM754" s="77"/>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7"/>
      <c r="BH755" s="77"/>
      <c r="BI755" s="77"/>
      <c r="BJ755" s="77"/>
      <c r="BK755" s="77"/>
      <c r="BL755" s="77"/>
      <c r="BM755" s="77"/>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7"/>
      <c r="BH756" s="77"/>
      <c r="BI756" s="77"/>
      <c r="BJ756" s="77"/>
      <c r="BK756" s="77"/>
      <c r="BL756" s="77"/>
      <c r="BM756" s="77"/>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7"/>
      <c r="BH757" s="77"/>
      <c r="BI757" s="77"/>
      <c r="BJ757" s="77"/>
      <c r="BK757" s="77"/>
      <c r="BL757" s="77"/>
      <c r="BM757" s="77"/>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7"/>
      <c r="BH758" s="77"/>
      <c r="BI758" s="77"/>
      <c r="BJ758" s="77"/>
      <c r="BK758" s="77"/>
      <c r="BL758" s="77"/>
      <c r="BM758" s="77"/>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7"/>
      <c r="BH759" s="77"/>
      <c r="BI759" s="77"/>
      <c r="BJ759" s="77"/>
      <c r="BK759" s="77"/>
      <c r="BL759" s="77"/>
      <c r="BM759" s="77"/>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7"/>
      <c r="BH760" s="77"/>
      <c r="BI760" s="77"/>
      <c r="BJ760" s="77"/>
      <c r="BK760" s="77"/>
      <c r="BL760" s="77"/>
      <c r="BM760" s="77"/>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7"/>
      <c r="BH761" s="77"/>
      <c r="BI761" s="77"/>
      <c r="BJ761" s="77"/>
      <c r="BK761" s="77"/>
      <c r="BL761" s="77"/>
      <c r="BM761" s="77"/>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7"/>
      <c r="BH762" s="77"/>
      <c r="BI762" s="77"/>
      <c r="BJ762" s="77"/>
      <c r="BK762" s="77"/>
      <c r="BL762" s="77"/>
      <c r="BM762" s="77"/>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7"/>
      <c r="BH763" s="77"/>
      <c r="BI763" s="77"/>
      <c r="BJ763" s="77"/>
      <c r="BK763" s="77"/>
      <c r="BL763" s="77"/>
      <c r="BM763" s="77"/>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7"/>
      <c r="BH764" s="77"/>
      <c r="BI764" s="77"/>
      <c r="BJ764" s="77"/>
      <c r="BK764" s="77"/>
      <c r="BL764" s="77"/>
      <c r="BM764" s="77"/>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7"/>
      <c r="BH765" s="77"/>
      <c r="BI765" s="77"/>
      <c r="BJ765" s="77"/>
      <c r="BK765" s="77"/>
      <c r="BL765" s="77"/>
      <c r="BM765" s="77"/>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7"/>
      <c r="BH766" s="77"/>
      <c r="BI766" s="77"/>
      <c r="BJ766" s="77"/>
      <c r="BK766" s="77"/>
      <c r="BL766" s="77"/>
      <c r="BM766" s="77"/>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7"/>
      <c r="BH767" s="77"/>
      <c r="BI767" s="77"/>
      <c r="BJ767" s="77"/>
      <c r="BK767" s="77"/>
      <c r="BL767" s="77"/>
      <c r="BM767" s="77"/>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7"/>
      <c r="BH768" s="77"/>
      <c r="BI768" s="77"/>
      <c r="BJ768" s="77"/>
      <c r="BK768" s="77"/>
      <c r="BL768" s="77"/>
      <c r="BM768" s="77"/>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7"/>
      <c r="BH769" s="77"/>
      <c r="BI769" s="77"/>
      <c r="BJ769" s="77"/>
      <c r="BK769" s="77"/>
      <c r="BL769" s="77"/>
      <c r="BM769" s="77"/>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7"/>
      <c r="BH770" s="77"/>
      <c r="BI770" s="77"/>
      <c r="BJ770" s="77"/>
      <c r="BK770" s="77"/>
      <c r="BL770" s="77"/>
      <c r="BM770" s="77"/>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7"/>
      <c r="BH771" s="77"/>
      <c r="BI771" s="77"/>
      <c r="BJ771" s="77"/>
      <c r="BK771" s="77"/>
      <c r="BL771" s="77"/>
      <c r="BM771" s="77"/>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7"/>
      <c r="BH772" s="77"/>
      <c r="BI772" s="77"/>
      <c r="BJ772" s="77"/>
      <c r="BK772" s="77"/>
      <c r="BL772" s="77"/>
      <c r="BM772" s="77"/>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7"/>
      <c r="BH773" s="77"/>
      <c r="BI773" s="77"/>
      <c r="BJ773" s="77"/>
      <c r="BK773" s="77"/>
      <c r="BL773" s="77"/>
      <c r="BM773" s="77"/>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7"/>
      <c r="BH774" s="77"/>
      <c r="BI774" s="77"/>
      <c r="BJ774" s="77"/>
      <c r="BK774" s="77"/>
      <c r="BL774" s="77"/>
      <c r="BM774" s="77"/>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7"/>
      <c r="BH775" s="77"/>
      <c r="BI775" s="77"/>
      <c r="BJ775" s="77"/>
      <c r="BK775" s="77"/>
      <c r="BL775" s="77"/>
      <c r="BM775" s="77"/>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7"/>
      <c r="BH776" s="77"/>
      <c r="BI776" s="77"/>
      <c r="BJ776" s="77"/>
      <c r="BK776" s="77"/>
      <c r="BL776" s="77"/>
      <c r="BM776" s="77"/>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7"/>
      <c r="BH777" s="77"/>
      <c r="BI777" s="77"/>
      <c r="BJ777" s="77"/>
      <c r="BK777" s="77"/>
      <c r="BL777" s="77"/>
      <c r="BM777" s="77"/>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7"/>
      <c r="BH778" s="77"/>
      <c r="BI778" s="77"/>
      <c r="BJ778" s="77"/>
      <c r="BK778" s="77"/>
      <c r="BL778" s="77"/>
      <c r="BM778" s="77"/>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7"/>
      <c r="BH779" s="77"/>
      <c r="BI779" s="77"/>
      <c r="BJ779" s="77"/>
      <c r="BK779" s="77"/>
      <c r="BL779" s="77"/>
      <c r="BM779" s="77"/>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7"/>
      <c r="BH780" s="77"/>
      <c r="BI780" s="77"/>
      <c r="BJ780" s="77"/>
      <c r="BK780" s="77"/>
      <c r="BL780" s="77"/>
      <c r="BM780" s="77"/>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7"/>
      <c r="BH781" s="77"/>
      <c r="BI781" s="77"/>
      <c r="BJ781" s="77"/>
      <c r="BK781" s="77"/>
      <c r="BL781" s="77"/>
      <c r="BM781" s="77"/>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7"/>
      <c r="BH782" s="77"/>
      <c r="BI782" s="77"/>
      <c r="BJ782" s="77"/>
      <c r="BK782" s="77"/>
      <c r="BL782" s="77"/>
      <c r="BM782" s="77"/>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7"/>
      <c r="BH783" s="77"/>
      <c r="BI783" s="77"/>
      <c r="BJ783" s="77"/>
      <c r="BK783" s="77"/>
      <c r="BL783" s="77"/>
      <c r="BM783" s="77"/>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7"/>
      <c r="BH784" s="77"/>
      <c r="BI784" s="77"/>
      <c r="BJ784" s="77"/>
      <c r="BK784" s="77"/>
      <c r="BL784" s="77"/>
      <c r="BM784" s="77"/>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7"/>
      <c r="BH785" s="77"/>
      <c r="BI785" s="77"/>
      <c r="BJ785" s="77"/>
      <c r="BK785" s="77"/>
      <c r="BL785" s="77"/>
      <c r="BM785" s="77"/>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7"/>
      <c r="BH786" s="77"/>
      <c r="BI786" s="77"/>
      <c r="BJ786" s="77"/>
      <c r="BK786" s="77"/>
      <c r="BL786" s="77"/>
      <c r="BM786" s="77"/>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7"/>
      <c r="BH787" s="77"/>
      <c r="BI787" s="77"/>
      <c r="BJ787" s="77"/>
      <c r="BK787" s="77"/>
      <c r="BL787" s="77"/>
      <c r="BM787" s="77"/>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7"/>
      <c r="BH788" s="77"/>
      <c r="BI788" s="77"/>
      <c r="BJ788" s="77"/>
      <c r="BK788" s="77"/>
      <c r="BL788" s="77"/>
      <c r="BM788" s="77"/>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7"/>
      <c r="BH789" s="77"/>
      <c r="BI789" s="77"/>
      <c r="BJ789" s="77"/>
      <c r="BK789" s="77"/>
      <c r="BL789" s="77"/>
      <c r="BM789" s="77"/>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7"/>
      <c r="BH790" s="77"/>
      <c r="BI790" s="77"/>
      <c r="BJ790" s="77"/>
      <c r="BK790" s="77"/>
      <c r="BL790" s="77"/>
      <c r="BM790" s="77"/>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7"/>
      <c r="BH791" s="77"/>
      <c r="BI791" s="77"/>
      <c r="BJ791" s="77"/>
      <c r="BK791" s="77"/>
      <c r="BL791" s="77"/>
      <c r="BM791" s="77"/>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7"/>
      <c r="BH792" s="77"/>
      <c r="BI792" s="77"/>
      <c r="BJ792" s="77"/>
      <c r="BK792" s="77"/>
      <c r="BL792" s="77"/>
      <c r="BM792" s="77"/>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7"/>
      <c r="BH793" s="77"/>
      <c r="BI793" s="77"/>
      <c r="BJ793" s="77"/>
      <c r="BK793" s="77"/>
      <c r="BL793" s="77"/>
      <c r="BM793" s="77"/>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7"/>
      <c r="BH794" s="77"/>
      <c r="BI794" s="77"/>
      <c r="BJ794" s="77"/>
      <c r="BK794" s="77"/>
      <c r="BL794" s="77"/>
      <c r="BM794" s="77"/>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7"/>
      <c r="BH795" s="77"/>
      <c r="BI795" s="77"/>
      <c r="BJ795" s="77"/>
      <c r="BK795" s="77"/>
      <c r="BL795" s="77"/>
      <c r="BM795" s="77"/>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7"/>
      <c r="BH796" s="77"/>
      <c r="BI796" s="77"/>
      <c r="BJ796" s="77"/>
      <c r="BK796" s="77"/>
      <c r="BL796" s="77"/>
      <c r="BM796" s="77"/>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7"/>
      <c r="BH797" s="77"/>
      <c r="BI797" s="77"/>
      <c r="BJ797" s="77"/>
      <c r="BK797" s="77"/>
      <c r="BL797" s="77"/>
      <c r="BM797" s="77"/>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7"/>
      <c r="BH798" s="77"/>
      <c r="BI798" s="77"/>
      <c r="BJ798" s="77"/>
      <c r="BK798" s="77"/>
      <c r="BL798" s="77"/>
      <c r="BM798" s="77"/>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7"/>
      <c r="BH799" s="77"/>
      <c r="BI799" s="77"/>
      <c r="BJ799" s="77"/>
      <c r="BK799" s="77"/>
      <c r="BL799" s="77"/>
      <c r="BM799" s="77"/>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7"/>
      <c r="BH800" s="77"/>
      <c r="BI800" s="77"/>
      <c r="BJ800" s="77"/>
      <c r="BK800" s="77"/>
      <c r="BL800" s="77"/>
      <c r="BM800" s="77"/>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7"/>
      <c r="BH801" s="77"/>
      <c r="BI801" s="77"/>
      <c r="BJ801" s="77"/>
      <c r="BK801" s="77"/>
      <c r="BL801" s="77"/>
      <c r="BM801" s="77"/>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7"/>
      <c r="BH802" s="77"/>
      <c r="BI802" s="77"/>
      <c r="BJ802" s="77"/>
      <c r="BK802" s="77"/>
      <c r="BL802" s="77"/>
      <c r="BM802" s="77"/>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7"/>
      <c r="BH803" s="77"/>
      <c r="BI803" s="77"/>
      <c r="BJ803" s="77"/>
      <c r="BK803" s="77"/>
      <c r="BL803" s="77"/>
      <c r="BM803" s="77"/>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7"/>
      <c r="BH804" s="77"/>
      <c r="BI804" s="77"/>
      <c r="BJ804" s="77"/>
      <c r="BK804" s="77"/>
      <c r="BL804" s="77"/>
      <c r="BM804" s="77"/>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7"/>
      <c r="BH805" s="77"/>
      <c r="BI805" s="77"/>
      <c r="BJ805" s="77"/>
      <c r="BK805" s="77"/>
      <c r="BL805" s="77"/>
      <c r="BM805" s="77"/>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7"/>
      <c r="BH806" s="77"/>
      <c r="BI806" s="77"/>
      <c r="BJ806" s="77"/>
      <c r="BK806" s="77"/>
      <c r="BL806" s="77"/>
      <c r="BM806" s="77"/>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7"/>
      <c r="BH807" s="77"/>
      <c r="BI807" s="77"/>
      <c r="BJ807" s="77"/>
      <c r="BK807" s="77"/>
      <c r="BL807" s="77"/>
      <c r="BM807" s="77"/>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7"/>
      <c r="BH808" s="77"/>
      <c r="BI808" s="77"/>
      <c r="BJ808" s="77"/>
      <c r="BK808" s="77"/>
      <c r="BL808" s="77"/>
      <c r="BM808" s="77"/>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7"/>
      <c r="BH809" s="77"/>
      <c r="BI809" s="77"/>
      <c r="BJ809" s="77"/>
      <c r="BK809" s="77"/>
      <c r="BL809" s="77"/>
      <c r="BM809" s="77"/>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7"/>
      <c r="BH810" s="77"/>
      <c r="BI810" s="77"/>
      <c r="BJ810" s="77"/>
      <c r="BK810" s="77"/>
      <c r="BL810" s="77"/>
      <c r="BM810" s="77"/>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7"/>
      <c r="BH811" s="77"/>
      <c r="BI811" s="77"/>
      <c r="BJ811" s="77"/>
      <c r="BK811" s="77"/>
      <c r="BL811" s="77"/>
      <c r="BM811" s="77"/>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7"/>
      <c r="BH812" s="77"/>
      <c r="BI812" s="77"/>
      <c r="BJ812" s="77"/>
      <c r="BK812" s="77"/>
      <c r="BL812" s="77"/>
      <c r="BM812" s="77"/>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7"/>
      <c r="BH813" s="77"/>
      <c r="BI813" s="77"/>
      <c r="BJ813" s="77"/>
      <c r="BK813" s="77"/>
      <c r="BL813" s="77"/>
      <c r="BM813" s="77"/>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7"/>
      <c r="BH814" s="77"/>
      <c r="BI814" s="77"/>
      <c r="BJ814" s="77"/>
      <c r="BK814" s="77"/>
      <c r="BL814" s="77"/>
      <c r="BM814" s="77"/>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7"/>
      <c r="BH815" s="77"/>
      <c r="BI815" s="77"/>
      <c r="BJ815" s="77"/>
      <c r="BK815" s="77"/>
      <c r="BL815" s="77"/>
      <c r="BM815" s="77"/>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7"/>
      <c r="BH816" s="77"/>
      <c r="BI816" s="77"/>
      <c r="BJ816" s="77"/>
      <c r="BK816" s="77"/>
      <c r="BL816" s="77"/>
      <c r="BM816" s="77"/>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7"/>
      <c r="BH817" s="77"/>
      <c r="BI817" s="77"/>
      <c r="BJ817" s="77"/>
      <c r="BK817" s="77"/>
      <c r="BL817" s="77"/>
      <c r="BM817" s="77"/>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7"/>
      <c r="BH818" s="77"/>
      <c r="BI818" s="77"/>
      <c r="BJ818" s="77"/>
      <c r="BK818" s="77"/>
      <c r="BL818" s="77"/>
      <c r="BM818" s="77"/>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7"/>
      <c r="BH819" s="77"/>
      <c r="BI819" s="77"/>
      <c r="BJ819" s="77"/>
      <c r="BK819" s="77"/>
      <c r="BL819" s="77"/>
      <c r="BM819" s="77"/>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7"/>
      <c r="BH820" s="77"/>
      <c r="BI820" s="77"/>
      <c r="BJ820" s="77"/>
      <c r="BK820" s="77"/>
      <c r="BL820" s="77"/>
      <c r="BM820" s="77"/>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7"/>
      <c r="BH821" s="77"/>
      <c r="BI821" s="77"/>
      <c r="BJ821" s="77"/>
      <c r="BK821" s="77"/>
      <c r="BL821" s="77"/>
      <c r="BM821" s="77"/>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7"/>
      <c r="BH822" s="77"/>
      <c r="BI822" s="77"/>
      <c r="BJ822" s="77"/>
      <c r="BK822" s="77"/>
      <c r="BL822" s="77"/>
      <c r="BM822" s="77"/>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7"/>
      <c r="BH823" s="77"/>
      <c r="BI823" s="77"/>
      <c r="BJ823" s="77"/>
      <c r="BK823" s="77"/>
      <c r="BL823" s="77"/>
      <c r="BM823" s="77"/>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7"/>
      <c r="BH824" s="77"/>
      <c r="BI824" s="77"/>
      <c r="BJ824" s="77"/>
      <c r="BK824" s="77"/>
      <c r="BL824" s="77"/>
      <c r="BM824" s="77"/>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7"/>
      <c r="BH825" s="77"/>
      <c r="BI825" s="77"/>
      <c r="BJ825" s="77"/>
      <c r="BK825" s="77"/>
      <c r="BL825" s="77"/>
      <c r="BM825" s="77"/>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7"/>
      <c r="BH826" s="77"/>
      <c r="BI826" s="77"/>
      <c r="BJ826" s="77"/>
      <c r="BK826" s="77"/>
      <c r="BL826" s="77"/>
      <c r="BM826" s="77"/>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7"/>
      <c r="BH827" s="77"/>
      <c r="BI827" s="77"/>
      <c r="BJ827" s="77"/>
      <c r="BK827" s="77"/>
      <c r="BL827" s="77"/>
      <c r="BM827" s="77"/>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7"/>
      <c r="BH828" s="77"/>
      <c r="BI828" s="77"/>
      <c r="BJ828" s="77"/>
      <c r="BK828" s="77"/>
      <c r="BL828" s="77"/>
      <c r="BM828" s="77"/>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7"/>
      <c r="BH829" s="77"/>
      <c r="BI829" s="77"/>
      <c r="BJ829" s="77"/>
      <c r="BK829" s="77"/>
      <c r="BL829" s="77"/>
      <c r="BM829" s="77"/>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7"/>
      <c r="BH830" s="77"/>
      <c r="BI830" s="77"/>
      <c r="BJ830" s="77"/>
      <c r="BK830" s="77"/>
      <c r="BL830" s="77"/>
      <c r="BM830" s="77"/>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7"/>
      <c r="BH831" s="77"/>
      <c r="BI831" s="77"/>
      <c r="BJ831" s="77"/>
      <c r="BK831" s="77"/>
      <c r="BL831" s="77"/>
      <c r="BM831" s="77"/>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7"/>
      <c r="BH832" s="77"/>
      <c r="BI832" s="77"/>
      <c r="BJ832" s="77"/>
      <c r="BK832" s="77"/>
      <c r="BL832" s="77"/>
      <c r="BM832" s="77"/>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7"/>
      <c r="BH833" s="77"/>
      <c r="BI833" s="77"/>
      <c r="BJ833" s="77"/>
      <c r="BK833" s="77"/>
      <c r="BL833" s="77"/>
      <c r="BM833" s="77"/>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7"/>
      <c r="BH834" s="77"/>
      <c r="BI834" s="77"/>
      <c r="BJ834" s="77"/>
      <c r="BK834" s="77"/>
      <c r="BL834" s="77"/>
      <c r="BM834" s="77"/>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7"/>
      <c r="BH835" s="77"/>
      <c r="BI835" s="77"/>
      <c r="BJ835" s="77"/>
      <c r="BK835" s="77"/>
      <c r="BL835" s="77"/>
      <c r="BM835" s="77"/>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7"/>
      <c r="BH836" s="77"/>
      <c r="BI836" s="77"/>
      <c r="BJ836" s="77"/>
      <c r="BK836" s="77"/>
      <c r="BL836" s="77"/>
      <c r="BM836" s="77"/>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7"/>
      <c r="BH837" s="77"/>
      <c r="BI837" s="77"/>
      <c r="BJ837" s="77"/>
      <c r="BK837" s="77"/>
      <c r="BL837" s="77"/>
      <c r="BM837" s="77"/>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7"/>
      <c r="BH838" s="77"/>
      <c r="BI838" s="77"/>
      <c r="BJ838" s="77"/>
      <c r="BK838" s="77"/>
      <c r="BL838" s="77"/>
      <c r="BM838" s="77"/>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7"/>
      <c r="BH839" s="77"/>
      <c r="BI839" s="77"/>
      <c r="BJ839" s="77"/>
      <c r="BK839" s="77"/>
      <c r="BL839" s="77"/>
      <c r="BM839" s="77"/>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7"/>
      <c r="BH840" s="77"/>
      <c r="BI840" s="77"/>
      <c r="BJ840" s="77"/>
      <c r="BK840" s="77"/>
      <c r="BL840" s="77"/>
      <c r="BM840" s="77"/>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7"/>
      <c r="BH841" s="77"/>
      <c r="BI841" s="77"/>
      <c r="BJ841" s="77"/>
      <c r="BK841" s="77"/>
      <c r="BL841" s="77"/>
      <c r="BM841" s="77"/>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7"/>
      <c r="BH842" s="77"/>
      <c r="BI842" s="77"/>
      <c r="BJ842" s="77"/>
      <c r="BK842" s="77"/>
      <c r="BL842" s="77"/>
      <c r="BM842" s="77"/>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7"/>
      <c r="BH843" s="77"/>
      <c r="BI843" s="77"/>
      <c r="BJ843" s="77"/>
      <c r="BK843" s="77"/>
      <c r="BL843" s="77"/>
      <c r="BM843" s="77"/>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7"/>
      <c r="BH844" s="77"/>
      <c r="BI844" s="77"/>
      <c r="BJ844" s="77"/>
      <c r="BK844" s="77"/>
      <c r="BL844" s="77"/>
      <c r="BM844" s="77"/>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7"/>
      <c r="BH845" s="77"/>
      <c r="BI845" s="77"/>
      <c r="BJ845" s="77"/>
      <c r="BK845" s="77"/>
      <c r="BL845" s="77"/>
      <c r="BM845" s="77"/>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7"/>
      <c r="BH846" s="77"/>
      <c r="BI846" s="77"/>
      <c r="BJ846" s="77"/>
      <c r="BK846" s="77"/>
      <c r="BL846" s="77"/>
      <c r="BM846" s="77"/>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7"/>
      <c r="BH847" s="77"/>
      <c r="BI847" s="77"/>
      <c r="BJ847" s="77"/>
      <c r="BK847" s="77"/>
      <c r="BL847" s="77"/>
      <c r="BM847" s="77"/>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7"/>
      <c r="BH848" s="77"/>
      <c r="BI848" s="77"/>
      <c r="BJ848" s="77"/>
      <c r="BK848" s="77"/>
      <c r="BL848" s="77"/>
      <c r="BM848" s="77"/>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7"/>
      <c r="BH849" s="77"/>
      <c r="BI849" s="77"/>
      <c r="BJ849" s="77"/>
      <c r="BK849" s="77"/>
      <c r="BL849" s="77"/>
      <c r="BM849" s="77"/>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7"/>
      <c r="BH850" s="77"/>
      <c r="BI850" s="77"/>
      <c r="BJ850" s="77"/>
      <c r="BK850" s="77"/>
      <c r="BL850" s="77"/>
      <c r="BM850" s="77"/>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7"/>
      <c r="BH851" s="77"/>
      <c r="BI851" s="77"/>
      <c r="BJ851" s="77"/>
      <c r="BK851" s="77"/>
      <c r="BL851" s="77"/>
      <c r="BM851" s="77"/>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7"/>
      <c r="BH852" s="77"/>
      <c r="BI852" s="77"/>
      <c r="BJ852" s="77"/>
      <c r="BK852" s="77"/>
      <c r="BL852" s="77"/>
      <c r="BM852" s="77"/>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7"/>
      <c r="BH853" s="77"/>
      <c r="BI853" s="77"/>
      <c r="BJ853" s="77"/>
      <c r="BK853" s="77"/>
      <c r="BL853" s="77"/>
      <c r="BM853" s="77"/>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7"/>
      <c r="BH854" s="77"/>
      <c r="BI854" s="77"/>
      <c r="BJ854" s="77"/>
      <c r="BK854" s="77"/>
      <c r="BL854" s="77"/>
      <c r="BM854" s="77"/>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7"/>
      <c r="BH855" s="77"/>
      <c r="BI855" s="77"/>
      <c r="BJ855" s="77"/>
      <c r="BK855" s="77"/>
      <c r="BL855" s="77"/>
      <c r="BM855" s="77"/>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7"/>
      <c r="BH856" s="77"/>
      <c r="BI856" s="77"/>
      <c r="BJ856" s="77"/>
      <c r="BK856" s="77"/>
      <c r="BL856" s="77"/>
      <c r="BM856" s="77"/>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7"/>
      <c r="BH857" s="77"/>
      <c r="BI857" s="77"/>
      <c r="BJ857" s="77"/>
      <c r="BK857" s="77"/>
      <c r="BL857" s="77"/>
      <c r="BM857" s="77"/>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7"/>
      <c r="BH858" s="77"/>
      <c r="BI858" s="77"/>
      <c r="BJ858" s="77"/>
      <c r="BK858" s="77"/>
      <c r="BL858" s="77"/>
      <c r="BM858" s="77"/>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7"/>
      <c r="BH859" s="77"/>
      <c r="BI859" s="77"/>
      <c r="BJ859" s="77"/>
      <c r="BK859" s="77"/>
      <c r="BL859" s="77"/>
      <c r="BM859" s="77"/>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7"/>
      <c r="BH860" s="77"/>
      <c r="BI860" s="77"/>
      <c r="BJ860" s="77"/>
      <c r="BK860" s="77"/>
      <c r="BL860" s="77"/>
      <c r="BM860" s="77"/>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7"/>
      <c r="BH861" s="77"/>
      <c r="BI861" s="77"/>
      <c r="BJ861" s="77"/>
      <c r="BK861" s="77"/>
      <c r="BL861" s="77"/>
      <c r="BM861" s="77"/>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7"/>
      <c r="BH862" s="77"/>
      <c r="BI862" s="77"/>
      <c r="BJ862" s="77"/>
      <c r="BK862" s="77"/>
      <c r="BL862" s="77"/>
      <c r="BM862" s="77"/>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7"/>
      <c r="BH863" s="77"/>
      <c r="BI863" s="77"/>
      <c r="BJ863" s="77"/>
      <c r="BK863" s="77"/>
      <c r="BL863" s="77"/>
      <c r="BM863" s="77"/>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7"/>
      <c r="BH864" s="77"/>
      <c r="BI864" s="77"/>
      <c r="BJ864" s="77"/>
      <c r="BK864" s="77"/>
      <c r="BL864" s="77"/>
      <c r="BM864" s="77"/>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7"/>
      <c r="BH865" s="77"/>
      <c r="BI865" s="77"/>
      <c r="BJ865" s="77"/>
      <c r="BK865" s="77"/>
      <c r="BL865" s="77"/>
      <c r="BM865" s="77"/>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7"/>
      <c r="BH866" s="77"/>
      <c r="BI866" s="77"/>
      <c r="BJ866" s="77"/>
      <c r="BK866" s="77"/>
      <c r="BL866" s="77"/>
      <c r="BM866" s="77"/>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7"/>
      <c r="BH867" s="77"/>
      <c r="BI867" s="77"/>
      <c r="BJ867" s="77"/>
      <c r="BK867" s="77"/>
      <c r="BL867" s="77"/>
      <c r="BM867" s="77"/>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7"/>
      <c r="BH868" s="77"/>
      <c r="BI868" s="77"/>
      <c r="BJ868" s="77"/>
      <c r="BK868" s="77"/>
      <c r="BL868" s="77"/>
      <c r="BM868" s="77"/>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7"/>
      <c r="BH869" s="77"/>
      <c r="BI869" s="77"/>
      <c r="BJ869" s="77"/>
      <c r="BK869" s="77"/>
      <c r="BL869" s="77"/>
      <c r="BM869" s="77"/>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7"/>
      <c r="BH870" s="77"/>
      <c r="BI870" s="77"/>
      <c r="BJ870" s="77"/>
      <c r="BK870" s="77"/>
      <c r="BL870" s="77"/>
      <c r="BM870" s="77"/>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7"/>
      <c r="BH871" s="77"/>
      <c r="BI871" s="77"/>
      <c r="BJ871" s="77"/>
      <c r="BK871" s="77"/>
      <c r="BL871" s="77"/>
      <c r="BM871" s="77"/>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7"/>
      <c r="BH872" s="77"/>
      <c r="BI872" s="77"/>
      <c r="BJ872" s="77"/>
      <c r="BK872" s="77"/>
      <c r="BL872" s="77"/>
      <c r="BM872" s="77"/>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7"/>
      <c r="BH873" s="77"/>
      <c r="BI873" s="77"/>
      <c r="BJ873" s="77"/>
      <c r="BK873" s="77"/>
      <c r="BL873" s="77"/>
      <c r="BM873" s="77"/>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7"/>
      <c r="BH874" s="77"/>
      <c r="BI874" s="77"/>
      <c r="BJ874" s="77"/>
      <c r="BK874" s="77"/>
      <c r="BL874" s="77"/>
      <c r="BM874" s="77"/>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7"/>
      <c r="BH875" s="77"/>
      <c r="BI875" s="77"/>
      <c r="BJ875" s="77"/>
      <c r="BK875" s="77"/>
      <c r="BL875" s="77"/>
      <c r="BM875" s="77"/>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7"/>
      <c r="BH876" s="77"/>
      <c r="BI876" s="77"/>
      <c r="BJ876" s="77"/>
      <c r="BK876" s="77"/>
      <c r="BL876" s="77"/>
      <c r="BM876" s="77"/>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7"/>
      <c r="BH877" s="77"/>
      <c r="BI877" s="77"/>
      <c r="BJ877" s="77"/>
      <c r="BK877" s="77"/>
      <c r="BL877" s="77"/>
      <c r="BM877" s="77"/>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7"/>
      <c r="BH878" s="77"/>
      <c r="BI878" s="77"/>
      <c r="BJ878" s="77"/>
      <c r="BK878" s="77"/>
      <c r="BL878" s="77"/>
      <c r="BM878" s="77"/>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7"/>
      <c r="BH879" s="77"/>
      <c r="BI879" s="77"/>
      <c r="BJ879" s="77"/>
      <c r="BK879" s="77"/>
      <c r="BL879" s="77"/>
      <c r="BM879" s="77"/>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7"/>
      <c r="BH880" s="77"/>
      <c r="BI880" s="77"/>
      <c r="BJ880" s="77"/>
      <c r="BK880" s="77"/>
      <c r="BL880" s="77"/>
      <c r="BM880" s="77"/>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7"/>
      <c r="BH881" s="77"/>
      <c r="BI881" s="77"/>
      <c r="BJ881" s="77"/>
      <c r="BK881" s="77"/>
      <c r="BL881" s="77"/>
      <c r="BM881" s="77"/>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7"/>
      <c r="BH882" s="77"/>
      <c r="BI882" s="77"/>
      <c r="BJ882" s="77"/>
      <c r="BK882" s="77"/>
      <c r="BL882" s="77"/>
      <c r="BM882" s="77"/>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7"/>
      <c r="BH883" s="77"/>
      <c r="BI883" s="77"/>
      <c r="BJ883" s="77"/>
      <c r="BK883" s="77"/>
      <c r="BL883" s="77"/>
      <c r="BM883" s="77"/>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7"/>
      <c r="BH884" s="77"/>
      <c r="BI884" s="77"/>
      <c r="BJ884" s="77"/>
      <c r="BK884" s="77"/>
      <c r="BL884" s="77"/>
      <c r="BM884" s="77"/>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7"/>
      <c r="BH885" s="77"/>
      <c r="BI885" s="77"/>
      <c r="BJ885" s="77"/>
      <c r="BK885" s="77"/>
      <c r="BL885" s="77"/>
      <c r="BM885" s="77"/>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7"/>
      <c r="BH886" s="77"/>
      <c r="BI886" s="77"/>
      <c r="BJ886" s="77"/>
      <c r="BK886" s="77"/>
      <c r="BL886" s="77"/>
      <c r="BM886" s="77"/>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7"/>
      <c r="BH887" s="77"/>
      <c r="BI887" s="77"/>
      <c r="BJ887" s="77"/>
      <c r="BK887" s="77"/>
      <c r="BL887" s="77"/>
      <c r="BM887" s="77"/>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7"/>
      <c r="BH888" s="77"/>
      <c r="BI888" s="77"/>
      <c r="BJ888" s="77"/>
      <c r="BK888" s="77"/>
      <c r="BL888" s="77"/>
      <c r="BM888" s="77"/>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7"/>
      <c r="BH889" s="77"/>
      <c r="BI889" s="77"/>
      <c r="BJ889" s="77"/>
      <c r="BK889" s="77"/>
      <c r="BL889" s="77"/>
      <c r="BM889" s="77"/>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7"/>
      <c r="BH890" s="77"/>
      <c r="BI890" s="77"/>
      <c r="BJ890" s="77"/>
      <c r="BK890" s="77"/>
      <c r="BL890" s="77"/>
      <c r="BM890" s="77"/>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7"/>
      <c r="BH891" s="77"/>
      <c r="BI891" s="77"/>
      <c r="BJ891" s="77"/>
      <c r="BK891" s="77"/>
      <c r="BL891" s="77"/>
      <c r="BM891" s="77"/>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7"/>
      <c r="BH892" s="77"/>
      <c r="BI892" s="77"/>
      <c r="BJ892" s="77"/>
      <c r="BK892" s="77"/>
      <c r="BL892" s="77"/>
      <c r="BM892" s="77"/>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7"/>
      <c r="BH893" s="77"/>
      <c r="BI893" s="77"/>
      <c r="BJ893" s="77"/>
      <c r="BK893" s="77"/>
      <c r="BL893" s="77"/>
      <c r="BM893" s="77"/>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7"/>
      <c r="BH894" s="77"/>
      <c r="BI894" s="77"/>
      <c r="BJ894" s="77"/>
      <c r="BK894" s="77"/>
      <c r="BL894" s="77"/>
      <c r="BM894" s="77"/>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7"/>
      <c r="BH895" s="77"/>
      <c r="BI895" s="77"/>
      <c r="BJ895" s="77"/>
      <c r="BK895" s="77"/>
      <c r="BL895" s="77"/>
      <c r="BM895" s="77"/>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7"/>
      <c r="BH896" s="77"/>
      <c r="BI896" s="77"/>
      <c r="BJ896" s="77"/>
      <c r="BK896" s="77"/>
      <c r="BL896" s="77"/>
      <c r="BM896" s="77"/>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7"/>
      <c r="BH897" s="77"/>
      <c r="BI897" s="77"/>
      <c r="BJ897" s="77"/>
      <c r="BK897" s="77"/>
      <c r="BL897" s="77"/>
      <c r="BM897" s="77"/>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7"/>
      <c r="BH898" s="77"/>
      <c r="BI898" s="77"/>
      <c r="BJ898" s="77"/>
      <c r="BK898" s="77"/>
      <c r="BL898" s="77"/>
      <c r="BM898" s="77"/>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7"/>
      <c r="BH899" s="77"/>
      <c r="BI899" s="77"/>
      <c r="BJ899" s="77"/>
      <c r="BK899" s="77"/>
      <c r="BL899" s="77"/>
      <c r="BM899" s="77"/>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7"/>
      <c r="BH900" s="77"/>
      <c r="BI900" s="77"/>
      <c r="BJ900" s="77"/>
      <c r="BK900" s="77"/>
      <c r="BL900" s="77"/>
      <c r="BM900" s="77"/>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7"/>
      <c r="BH901" s="77"/>
      <c r="BI901" s="77"/>
      <c r="BJ901" s="77"/>
      <c r="BK901" s="77"/>
      <c r="BL901" s="77"/>
      <c r="BM901" s="77"/>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7"/>
      <c r="BH902" s="77"/>
      <c r="BI902" s="77"/>
      <c r="BJ902" s="77"/>
      <c r="BK902" s="77"/>
      <c r="BL902" s="77"/>
      <c r="BM902" s="77"/>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7"/>
      <c r="BH903" s="77"/>
      <c r="BI903" s="77"/>
      <c r="BJ903" s="77"/>
      <c r="BK903" s="77"/>
      <c r="BL903" s="77"/>
      <c r="BM903" s="77"/>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7"/>
      <c r="BH904" s="77"/>
      <c r="BI904" s="77"/>
      <c r="BJ904" s="77"/>
      <c r="BK904" s="77"/>
      <c r="BL904" s="77"/>
      <c r="BM904" s="77"/>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7"/>
      <c r="BH905" s="77"/>
      <c r="BI905" s="77"/>
      <c r="BJ905" s="77"/>
      <c r="BK905" s="77"/>
      <c r="BL905" s="77"/>
      <c r="BM905" s="77"/>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7"/>
      <c r="BH906" s="77"/>
      <c r="BI906" s="77"/>
      <c r="BJ906" s="77"/>
      <c r="BK906" s="77"/>
      <c r="BL906" s="77"/>
      <c r="BM906" s="77"/>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7"/>
      <c r="BH907" s="77"/>
      <c r="BI907" s="77"/>
      <c r="BJ907" s="77"/>
      <c r="BK907" s="77"/>
      <c r="BL907" s="77"/>
      <c r="BM907" s="77"/>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7"/>
      <c r="BH908" s="77"/>
      <c r="BI908" s="77"/>
      <c r="BJ908" s="77"/>
      <c r="BK908" s="77"/>
      <c r="BL908" s="77"/>
      <c r="BM908" s="77"/>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7"/>
      <c r="BH909" s="77"/>
      <c r="BI909" s="77"/>
      <c r="BJ909" s="77"/>
      <c r="BK909" s="77"/>
      <c r="BL909" s="77"/>
      <c r="BM909" s="77"/>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7"/>
      <c r="BH910" s="77"/>
      <c r="BI910" s="77"/>
      <c r="BJ910" s="77"/>
      <c r="BK910" s="77"/>
      <c r="BL910" s="77"/>
      <c r="BM910" s="77"/>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7"/>
      <c r="BH911" s="77"/>
      <c r="BI911" s="77"/>
      <c r="BJ911" s="77"/>
      <c r="BK911" s="77"/>
      <c r="BL911" s="77"/>
      <c r="BM911" s="77"/>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7"/>
      <c r="BH912" s="77"/>
      <c r="BI912" s="77"/>
      <c r="BJ912" s="77"/>
      <c r="BK912" s="77"/>
      <c r="BL912" s="77"/>
      <c r="BM912" s="77"/>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7"/>
      <c r="BH913" s="77"/>
      <c r="BI913" s="77"/>
      <c r="BJ913" s="77"/>
      <c r="BK913" s="77"/>
      <c r="BL913" s="77"/>
      <c r="BM913" s="77"/>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7"/>
      <c r="BH914" s="77"/>
      <c r="BI914" s="77"/>
      <c r="BJ914" s="77"/>
      <c r="BK914" s="77"/>
      <c r="BL914" s="77"/>
      <c r="BM914" s="77"/>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7"/>
      <c r="BH915" s="77"/>
      <c r="BI915" s="77"/>
      <c r="BJ915" s="77"/>
      <c r="BK915" s="77"/>
      <c r="BL915" s="77"/>
      <c r="BM915" s="77"/>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7"/>
      <c r="BH916" s="77"/>
      <c r="BI916" s="77"/>
      <c r="BJ916" s="77"/>
      <c r="BK916" s="77"/>
      <c r="BL916" s="77"/>
      <c r="BM916" s="77"/>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7"/>
      <c r="BH917" s="77"/>
      <c r="BI917" s="77"/>
      <c r="BJ917" s="77"/>
      <c r="BK917" s="77"/>
      <c r="BL917" s="77"/>
      <c r="BM917" s="77"/>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7"/>
      <c r="BH918" s="77"/>
      <c r="BI918" s="77"/>
      <c r="BJ918" s="77"/>
      <c r="BK918" s="77"/>
      <c r="BL918" s="77"/>
      <c r="BM918" s="77"/>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7"/>
      <c r="BH919" s="77"/>
      <c r="BI919" s="77"/>
      <c r="BJ919" s="77"/>
      <c r="BK919" s="77"/>
      <c r="BL919" s="77"/>
      <c r="BM919" s="77"/>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7"/>
      <c r="BH920" s="77"/>
      <c r="BI920" s="77"/>
      <c r="BJ920" s="77"/>
      <c r="BK920" s="77"/>
      <c r="BL920" s="77"/>
      <c r="BM920" s="77"/>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7"/>
      <c r="BH921" s="77"/>
      <c r="BI921" s="77"/>
      <c r="BJ921" s="77"/>
      <c r="BK921" s="77"/>
      <c r="BL921" s="77"/>
      <c r="BM921" s="77"/>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7"/>
      <c r="BH922" s="77"/>
      <c r="BI922" s="77"/>
      <c r="BJ922" s="77"/>
      <c r="BK922" s="77"/>
      <c r="BL922" s="77"/>
      <c r="BM922" s="77"/>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7"/>
      <c r="BH923" s="77"/>
      <c r="BI923" s="77"/>
      <c r="BJ923" s="77"/>
      <c r="BK923" s="77"/>
      <c r="BL923" s="77"/>
      <c r="BM923" s="77"/>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7"/>
      <c r="BH924" s="77"/>
      <c r="BI924" s="77"/>
      <c r="BJ924" s="77"/>
      <c r="BK924" s="77"/>
      <c r="BL924" s="77"/>
      <c r="BM924" s="77"/>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7"/>
      <c r="BH925" s="77"/>
      <c r="BI925" s="77"/>
      <c r="BJ925" s="77"/>
      <c r="BK925" s="77"/>
      <c r="BL925" s="77"/>
      <c r="BM925" s="77"/>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7"/>
      <c r="BH926" s="77"/>
      <c r="BI926" s="77"/>
      <c r="BJ926" s="77"/>
      <c r="BK926" s="77"/>
      <c r="BL926" s="77"/>
      <c r="BM926" s="77"/>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7"/>
      <c r="BH927" s="77"/>
      <c r="BI927" s="77"/>
      <c r="BJ927" s="77"/>
      <c r="BK927" s="77"/>
      <c r="BL927" s="77"/>
      <c r="BM927" s="77"/>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7"/>
      <c r="BH928" s="77"/>
      <c r="BI928" s="77"/>
      <c r="BJ928" s="77"/>
      <c r="BK928" s="77"/>
      <c r="BL928" s="77"/>
      <c r="BM928" s="77"/>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7"/>
      <c r="BH929" s="77"/>
      <c r="BI929" s="77"/>
      <c r="BJ929" s="77"/>
      <c r="BK929" s="77"/>
      <c r="BL929" s="77"/>
      <c r="BM929" s="77"/>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7"/>
      <c r="BH930" s="77"/>
      <c r="BI930" s="77"/>
      <c r="BJ930" s="77"/>
      <c r="BK930" s="77"/>
      <c r="BL930" s="77"/>
      <c r="BM930" s="77"/>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7"/>
      <c r="BH931" s="77"/>
      <c r="BI931" s="77"/>
      <c r="BJ931" s="77"/>
      <c r="BK931" s="77"/>
      <c r="BL931" s="77"/>
      <c r="BM931" s="77"/>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7"/>
      <c r="BH932" s="77"/>
      <c r="BI932" s="77"/>
      <c r="BJ932" s="77"/>
      <c r="BK932" s="77"/>
      <c r="BL932" s="77"/>
      <c r="BM932" s="77"/>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7"/>
      <c r="BH933" s="77"/>
      <c r="BI933" s="77"/>
      <c r="BJ933" s="77"/>
      <c r="BK933" s="77"/>
      <c r="BL933" s="77"/>
      <c r="BM933" s="77"/>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7"/>
      <c r="BH934" s="77"/>
      <c r="BI934" s="77"/>
      <c r="BJ934" s="77"/>
      <c r="BK934" s="77"/>
      <c r="BL934" s="77"/>
      <c r="BM934" s="77"/>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7"/>
      <c r="BH935" s="77"/>
      <c r="BI935" s="77"/>
      <c r="BJ935" s="77"/>
      <c r="BK935" s="77"/>
      <c r="BL935" s="77"/>
      <c r="BM935" s="77"/>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7"/>
      <c r="BH936" s="77"/>
      <c r="BI936" s="77"/>
      <c r="BJ936" s="77"/>
      <c r="BK936" s="77"/>
      <c r="BL936" s="77"/>
      <c r="BM936" s="77"/>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7"/>
      <c r="BH937" s="77"/>
      <c r="BI937" s="77"/>
      <c r="BJ937" s="77"/>
      <c r="BK937" s="77"/>
      <c r="BL937" s="77"/>
      <c r="BM937" s="77"/>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7"/>
      <c r="BH938" s="77"/>
      <c r="BI938" s="77"/>
      <c r="BJ938" s="77"/>
      <c r="BK938" s="77"/>
      <c r="BL938" s="77"/>
      <c r="BM938" s="77"/>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7"/>
      <c r="BH939" s="77"/>
      <c r="BI939" s="77"/>
      <c r="BJ939" s="77"/>
      <c r="BK939" s="77"/>
      <c r="BL939" s="77"/>
      <c r="BM939" s="77"/>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7"/>
      <c r="BH940" s="77"/>
      <c r="BI940" s="77"/>
      <c r="BJ940" s="77"/>
      <c r="BK940" s="77"/>
      <c r="BL940" s="77"/>
      <c r="BM940" s="77"/>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7"/>
      <c r="BH941" s="77"/>
      <c r="BI941" s="77"/>
      <c r="BJ941" s="77"/>
      <c r="BK941" s="77"/>
      <c r="BL941" s="77"/>
      <c r="BM941" s="77"/>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7"/>
      <c r="BH942" s="77"/>
      <c r="BI942" s="77"/>
      <c r="BJ942" s="77"/>
      <c r="BK942" s="77"/>
      <c r="BL942" s="77"/>
      <c r="BM942" s="77"/>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7"/>
      <c r="BH943" s="77"/>
      <c r="BI943" s="77"/>
      <c r="BJ943" s="77"/>
      <c r="BK943" s="77"/>
      <c r="BL943" s="77"/>
      <c r="BM943" s="77"/>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7"/>
      <c r="BH944" s="77"/>
      <c r="BI944" s="77"/>
      <c r="BJ944" s="77"/>
      <c r="BK944" s="77"/>
      <c r="BL944" s="77"/>
      <c r="BM944" s="77"/>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7"/>
      <c r="BH945" s="77"/>
      <c r="BI945" s="77"/>
      <c r="BJ945" s="77"/>
      <c r="BK945" s="77"/>
      <c r="BL945" s="77"/>
      <c r="BM945" s="77"/>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7"/>
      <c r="BH946" s="77"/>
      <c r="BI946" s="77"/>
      <c r="BJ946" s="77"/>
      <c r="BK946" s="77"/>
      <c r="BL946" s="77"/>
      <c r="BM946" s="77"/>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7"/>
      <c r="BH947" s="77"/>
      <c r="BI947" s="77"/>
      <c r="BJ947" s="77"/>
      <c r="BK947" s="77"/>
      <c r="BL947" s="77"/>
      <c r="BM947" s="77"/>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7"/>
      <c r="BH948" s="77"/>
      <c r="BI948" s="77"/>
      <c r="BJ948" s="77"/>
      <c r="BK948" s="77"/>
      <c r="BL948" s="77"/>
      <c r="BM948" s="77"/>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7"/>
      <c r="BH949" s="77"/>
      <c r="BI949" s="77"/>
      <c r="BJ949" s="77"/>
      <c r="BK949" s="77"/>
      <c r="BL949" s="77"/>
      <c r="BM949" s="77"/>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7"/>
      <c r="BH950" s="77"/>
      <c r="BI950" s="77"/>
      <c r="BJ950" s="77"/>
      <c r="BK950" s="77"/>
      <c r="BL950" s="77"/>
      <c r="BM950" s="77"/>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7"/>
      <c r="BH951" s="77"/>
      <c r="BI951" s="77"/>
      <c r="BJ951" s="77"/>
      <c r="BK951" s="77"/>
      <c r="BL951" s="77"/>
      <c r="BM951" s="77"/>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7"/>
      <c r="BH952" s="77"/>
      <c r="BI952" s="77"/>
      <c r="BJ952" s="77"/>
      <c r="BK952" s="77"/>
      <c r="BL952" s="77"/>
      <c r="BM952" s="77"/>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7"/>
      <c r="BH953" s="77"/>
      <c r="BI953" s="77"/>
      <c r="BJ953" s="77"/>
      <c r="BK953" s="77"/>
      <c r="BL953" s="77"/>
      <c r="BM953" s="77"/>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7"/>
      <c r="BH954" s="77"/>
      <c r="BI954" s="77"/>
      <c r="BJ954" s="77"/>
      <c r="BK954" s="77"/>
      <c r="BL954" s="77"/>
      <c r="BM954" s="77"/>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7"/>
      <c r="BH955" s="77"/>
      <c r="BI955" s="77"/>
      <c r="BJ955" s="77"/>
      <c r="BK955" s="77"/>
      <c r="BL955" s="77"/>
      <c r="BM955" s="77"/>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7"/>
      <c r="BH956" s="77"/>
      <c r="BI956" s="77"/>
      <c r="BJ956" s="77"/>
      <c r="BK956" s="77"/>
      <c r="BL956" s="77"/>
      <c r="BM956" s="77"/>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7"/>
      <c r="BH957" s="77"/>
      <c r="BI957" s="77"/>
      <c r="BJ957" s="77"/>
      <c r="BK957" s="77"/>
      <c r="BL957" s="77"/>
      <c r="BM957" s="77"/>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7"/>
      <c r="BH958" s="77"/>
      <c r="BI958" s="77"/>
      <c r="BJ958" s="77"/>
      <c r="BK958" s="77"/>
      <c r="BL958" s="77"/>
      <c r="BM958" s="77"/>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7"/>
      <c r="BH959" s="77"/>
      <c r="BI959" s="77"/>
      <c r="BJ959" s="77"/>
      <c r="BK959" s="77"/>
      <c r="BL959" s="77"/>
      <c r="BM959" s="77"/>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7"/>
      <c r="BH960" s="77"/>
      <c r="BI960" s="77"/>
      <c r="BJ960" s="77"/>
      <c r="BK960" s="77"/>
      <c r="BL960" s="77"/>
      <c r="BM960" s="77"/>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7"/>
      <c r="BH961" s="77"/>
      <c r="BI961" s="77"/>
      <c r="BJ961" s="77"/>
      <c r="BK961" s="77"/>
      <c r="BL961" s="77"/>
      <c r="BM961" s="77"/>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7"/>
      <c r="BH962" s="77"/>
      <c r="BI962" s="77"/>
      <c r="BJ962" s="77"/>
      <c r="BK962" s="77"/>
      <c r="BL962" s="77"/>
      <c r="BM962" s="77"/>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7"/>
      <c r="BH963" s="77"/>
      <c r="BI963" s="77"/>
      <c r="BJ963" s="77"/>
      <c r="BK963" s="77"/>
      <c r="BL963" s="77"/>
      <c r="BM963" s="77"/>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7"/>
      <c r="BH964" s="77"/>
      <c r="BI964" s="77"/>
      <c r="BJ964" s="77"/>
      <c r="BK964" s="77"/>
      <c r="BL964" s="77"/>
      <c r="BM964" s="77"/>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7"/>
      <c r="BH965" s="77"/>
      <c r="BI965" s="77"/>
      <c r="BJ965" s="77"/>
      <c r="BK965" s="77"/>
      <c r="BL965" s="77"/>
      <c r="BM965" s="77"/>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7"/>
      <c r="BH966" s="77"/>
      <c r="BI966" s="77"/>
      <c r="BJ966" s="77"/>
      <c r="BK966" s="77"/>
      <c r="BL966" s="77"/>
      <c r="BM966" s="77"/>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7"/>
      <c r="BH967" s="77"/>
      <c r="BI967" s="77"/>
      <c r="BJ967" s="77"/>
      <c r="BK967" s="77"/>
      <c r="BL967" s="77"/>
      <c r="BM967" s="77"/>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7"/>
      <c r="BH968" s="77"/>
      <c r="BI968" s="77"/>
      <c r="BJ968" s="77"/>
      <c r="BK968" s="77"/>
      <c r="BL968" s="77"/>
      <c r="BM968" s="77"/>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7"/>
      <c r="BH969" s="77"/>
      <c r="BI969" s="77"/>
      <c r="BJ969" s="77"/>
      <c r="BK969" s="77"/>
      <c r="BL969" s="77"/>
      <c r="BM969" s="77"/>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7"/>
      <c r="BH970" s="77"/>
      <c r="BI970" s="77"/>
      <c r="BJ970" s="77"/>
      <c r="BK970" s="77"/>
      <c r="BL970" s="77"/>
      <c r="BM970" s="77"/>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7"/>
      <c r="BH971" s="77"/>
      <c r="BI971" s="77"/>
      <c r="BJ971" s="77"/>
      <c r="BK971" s="77"/>
      <c r="BL971" s="77"/>
      <c r="BM971" s="77"/>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7"/>
      <c r="BH972" s="77"/>
      <c r="BI972" s="77"/>
      <c r="BJ972" s="77"/>
      <c r="BK972" s="77"/>
      <c r="BL972" s="77"/>
      <c r="BM972" s="77"/>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7"/>
      <c r="BH973" s="77"/>
      <c r="BI973" s="77"/>
      <c r="BJ973" s="77"/>
      <c r="BK973" s="77"/>
      <c r="BL973" s="77"/>
      <c r="BM973" s="77"/>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7"/>
      <c r="BH974" s="77"/>
      <c r="BI974" s="77"/>
      <c r="BJ974" s="77"/>
      <c r="BK974" s="77"/>
      <c r="BL974" s="77"/>
      <c r="BM974" s="77"/>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7"/>
      <c r="BH975" s="77"/>
      <c r="BI975" s="77"/>
      <c r="BJ975" s="77"/>
      <c r="BK975" s="77"/>
      <c r="BL975" s="77"/>
      <c r="BM975" s="77"/>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7"/>
      <c r="BH976" s="77"/>
      <c r="BI976" s="77"/>
      <c r="BJ976" s="77"/>
      <c r="BK976" s="77"/>
      <c r="BL976" s="77"/>
      <c r="BM976" s="77"/>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7"/>
      <c r="BH977" s="77"/>
      <c r="BI977" s="77"/>
      <c r="BJ977" s="77"/>
      <c r="BK977" s="77"/>
      <c r="BL977" s="77"/>
      <c r="BM977" s="77"/>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7"/>
      <c r="BH978" s="77"/>
      <c r="BI978" s="77"/>
      <c r="BJ978" s="77"/>
      <c r="BK978" s="77"/>
      <c r="BL978" s="77"/>
      <c r="BM978" s="77"/>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7"/>
      <c r="BH979" s="77"/>
      <c r="BI979" s="77"/>
      <c r="BJ979" s="77"/>
      <c r="BK979" s="77"/>
      <c r="BL979" s="77"/>
      <c r="BM979" s="77"/>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7"/>
      <c r="BH980" s="77"/>
      <c r="BI980" s="77"/>
      <c r="BJ980" s="77"/>
      <c r="BK980" s="77"/>
      <c r="BL980" s="77"/>
      <c r="BM980" s="77"/>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7"/>
      <c r="BH981" s="77"/>
      <c r="BI981" s="77"/>
      <c r="BJ981" s="77"/>
      <c r="BK981" s="77"/>
      <c r="BL981" s="77"/>
      <c r="BM981" s="77"/>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7"/>
      <c r="BH982" s="77"/>
      <c r="BI982" s="77"/>
      <c r="BJ982" s="77"/>
      <c r="BK982" s="77"/>
      <c r="BL982" s="77"/>
      <c r="BM982" s="77"/>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7"/>
      <c r="BH983" s="77"/>
      <c r="BI983" s="77"/>
      <c r="BJ983" s="77"/>
      <c r="BK983" s="77"/>
      <c r="BL983" s="77"/>
      <c r="BM983" s="77"/>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7"/>
      <c r="BH984" s="77"/>
      <c r="BI984" s="77"/>
      <c r="BJ984" s="77"/>
      <c r="BK984" s="77"/>
      <c r="BL984" s="77"/>
      <c r="BM984" s="77"/>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7"/>
      <c r="BH985" s="77"/>
      <c r="BI985" s="77"/>
      <c r="BJ985" s="77"/>
      <c r="BK985" s="77"/>
      <c r="BL985" s="77"/>
      <c r="BM985" s="77"/>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7"/>
      <c r="BH986" s="77"/>
      <c r="BI986" s="77"/>
      <c r="BJ986" s="77"/>
      <c r="BK986" s="77"/>
      <c r="BL986" s="77"/>
      <c r="BM986" s="77"/>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7"/>
      <c r="BH987" s="77"/>
      <c r="BI987" s="77"/>
      <c r="BJ987" s="77"/>
      <c r="BK987" s="77"/>
      <c r="BL987" s="77"/>
      <c r="BM987" s="77"/>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7"/>
      <c r="BH988" s="77"/>
      <c r="BI988" s="77"/>
      <c r="BJ988" s="77"/>
      <c r="BK988" s="77"/>
      <c r="BL988" s="77"/>
      <c r="BM988" s="77"/>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7"/>
      <c r="BH989" s="77"/>
      <c r="BI989" s="77"/>
      <c r="BJ989" s="77"/>
      <c r="BK989" s="77"/>
      <c r="BL989" s="77"/>
      <c r="BM989" s="77"/>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7"/>
      <c r="BH990" s="77"/>
      <c r="BI990" s="77"/>
      <c r="BJ990" s="77"/>
      <c r="BK990" s="77"/>
      <c r="BL990" s="77"/>
      <c r="BM990" s="77"/>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7"/>
      <c r="BH991" s="77"/>
      <c r="BI991" s="77"/>
      <c r="BJ991" s="77"/>
      <c r="BK991" s="77"/>
      <c r="BL991" s="77"/>
      <c r="BM991" s="77"/>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7"/>
      <c r="BH992" s="77"/>
      <c r="BI992" s="77"/>
      <c r="BJ992" s="77"/>
      <c r="BK992" s="77"/>
      <c r="BL992" s="77"/>
      <c r="BM992" s="77"/>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7"/>
      <c r="BH993" s="77"/>
      <c r="BI993" s="77"/>
      <c r="BJ993" s="77"/>
      <c r="BK993" s="77"/>
      <c r="BL993" s="77"/>
      <c r="BM993" s="77"/>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7"/>
      <c r="BH994" s="77"/>
      <c r="BI994" s="77"/>
      <c r="BJ994" s="77"/>
      <c r="BK994" s="77"/>
      <c r="BL994" s="77"/>
      <c r="BM994" s="77"/>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7"/>
      <c r="BH995" s="77"/>
      <c r="BI995" s="77"/>
      <c r="BJ995" s="77"/>
      <c r="BK995" s="77"/>
      <c r="BL995" s="77"/>
      <c r="BM995" s="77"/>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7"/>
      <c r="BH996" s="77"/>
      <c r="BI996" s="77"/>
      <c r="BJ996" s="77"/>
      <c r="BK996" s="77"/>
      <c r="BL996" s="77"/>
      <c r="BM996" s="77"/>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7"/>
      <c r="BH997" s="77"/>
      <c r="BI997" s="77"/>
      <c r="BJ997" s="77"/>
      <c r="BK997" s="77"/>
      <c r="BL997" s="77"/>
      <c r="BM997" s="77"/>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7"/>
      <c r="BH998" s="77"/>
      <c r="BI998" s="77"/>
      <c r="BJ998" s="77"/>
      <c r="BK998" s="77"/>
      <c r="BL998" s="77"/>
      <c r="BM998" s="77"/>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7"/>
      <c r="BH999" s="77"/>
      <c r="BI999" s="77"/>
      <c r="BJ999" s="77"/>
      <c r="BK999" s="77"/>
      <c r="BL999" s="77"/>
      <c r="BM999" s="77"/>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7"/>
      <c r="BH1000" s="77"/>
      <c r="BI1000" s="77"/>
      <c r="BJ1000" s="77"/>
      <c r="BK1000" s="77"/>
      <c r="BL1000" s="77"/>
      <c r="BM1000" s="77"/>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7"/>
      <c r="BH1001" s="77"/>
      <c r="BI1001" s="77"/>
      <c r="BJ1001" s="77"/>
      <c r="BK1001" s="77"/>
      <c r="BL1001" s="77"/>
      <c r="BM1001" s="77"/>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7"/>
      <c r="BH1002" s="77"/>
      <c r="BI1002" s="77"/>
      <c r="BJ1002" s="77"/>
      <c r="BK1002" s="77"/>
      <c r="BL1002" s="77"/>
      <c r="BM1002" s="77"/>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7"/>
      <c r="BH1003" s="77"/>
      <c r="BI1003" s="77"/>
      <c r="BJ1003" s="77"/>
      <c r="BK1003" s="77"/>
      <c r="BL1003" s="77"/>
      <c r="BM1003" s="77"/>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7"/>
      <c r="BH1004" s="77"/>
      <c r="BI1004" s="77"/>
      <c r="BJ1004" s="77"/>
      <c r="BK1004" s="77"/>
      <c r="BL1004" s="77"/>
      <c r="BM1004" s="77"/>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7"/>
      <c r="BH1005" s="77"/>
      <c r="BI1005" s="77"/>
      <c r="BJ1005" s="77"/>
      <c r="BK1005" s="77"/>
      <c r="BL1005" s="77"/>
      <c r="BM1005" s="77"/>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7"/>
      <c r="BH1006" s="77"/>
      <c r="BI1006" s="77"/>
      <c r="BJ1006" s="77"/>
      <c r="BK1006" s="77"/>
      <c r="BL1006" s="77"/>
      <c r="BM1006" s="77"/>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7"/>
      <c r="BH1007" s="77"/>
      <c r="BI1007" s="77"/>
      <c r="BJ1007" s="77"/>
      <c r="BK1007" s="77"/>
      <c r="BL1007" s="77"/>
      <c r="BM1007" s="77"/>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7"/>
      <c r="BH1008" s="77"/>
      <c r="BI1008" s="77"/>
      <c r="BJ1008" s="77"/>
      <c r="BK1008" s="77"/>
      <c r="BL1008" s="77"/>
      <c r="BM1008" s="77"/>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7"/>
      <c r="BH1009" s="77"/>
      <c r="BI1009" s="77"/>
      <c r="BJ1009" s="77"/>
      <c r="BK1009" s="77"/>
      <c r="BL1009" s="77"/>
      <c r="BM1009" s="77"/>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7"/>
      <c r="BH1010" s="77"/>
      <c r="BI1010" s="77"/>
      <c r="BJ1010" s="77"/>
      <c r="BK1010" s="77"/>
      <c r="BL1010" s="77"/>
      <c r="BM1010" s="77"/>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7"/>
      <c r="BH1011" s="77"/>
      <c r="BI1011" s="77"/>
      <c r="BJ1011" s="77"/>
      <c r="BK1011" s="77"/>
      <c r="BL1011" s="77"/>
      <c r="BM1011" s="77"/>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7"/>
      <c r="BH1012" s="77"/>
      <c r="BI1012" s="77"/>
      <c r="BJ1012" s="77"/>
      <c r="BK1012" s="77"/>
      <c r="BL1012" s="77"/>
      <c r="BM1012" s="77"/>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7"/>
      <c r="BH1013" s="77"/>
      <c r="BI1013" s="77"/>
      <c r="BJ1013" s="77"/>
      <c r="BK1013" s="77"/>
      <c r="BL1013" s="77"/>
      <c r="BM1013" s="77"/>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7"/>
      <c r="BH1014" s="77"/>
      <c r="BI1014" s="77"/>
      <c r="BJ1014" s="77"/>
      <c r="BK1014" s="77"/>
      <c r="BL1014" s="77"/>
      <c r="BM1014" s="77"/>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7"/>
      <c r="BH1015" s="77"/>
      <c r="BI1015" s="77"/>
      <c r="BJ1015" s="77"/>
      <c r="BK1015" s="77"/>
      <c r="BL1015" s="77"/>
      <c r="BM1015" s="77"/>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7"/>
      <c r="BH1016" s="77"/>
      <c r="BI1016" s="77"/>
      <c r="BJ1016" s="77"/>
      <c r="BK1016" s="77"/>
      <c r="BL1016" s="77"/>
      <c r="BM1016" s="77"/>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7"/>
      <c r="BH1017" s="77"/>
      <c r="BI1017" s="77"/>
      <c r="BJ1017" s="77"/>
      <c r="BK1017" s="77"/>
      <c r="BL1017" s="77"/>
      <c r="BM1017" s="77"/>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7"/>
      <c r="BH1018" s="77"/>
      <c r="BI1018" s="77"/>
      <c r="BJ1018" s="77"/>
      <c r="BK1018" s="77"/>
      <c r="BL1018" s="77"/>
      <c r="BM1018" s="77"/>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7"/>
      <c r="BH1019" s="77"/>
      <c r="BI1019" s="77"/>
      <c r="BJ1019" s="77"/>
      <c r="BK1019" s="77"/>
      <c r="BL1019" s="77"/>
      <c r="BM1019" s="77"/>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7"/>
      <c r="BH1020" s="77"/>
      <c r="BI1020" s="77"/>
      <c r="BJ1020" s="77"/>
      <c r="BK1020" s="77"/>
      <c r="BL1020" s="77"/>
      <c r="BM1020" s="77"/>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7"/>
      <c r="BH1021" s="77"/>
      <c r="BI1021" s="77"/>
      <c r="BJ1021" s="77"/>
      <c r="BK1021" s="77"/>
      <c r="BL1021" s="77"/>
      <c r="BM1021" s="77"/>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7"/>
      <c r="BH1022" s="77"/>
      <c r="BI1022" s="77"/>
      <c r="BJ1022" s="77"/>
      <c r="BK1022" s="77"/>
      <c r="BL1022" s="77"/>
      <c r="BM1022" s="77"/>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7"/>
      <c r="BH1023" s="77"/>
      <c r="BI1023" s="77"/>
      <c r="BJ1023" s="77"/>
      <c r="BK1023" s="77"/>
      <c r="BL1023" s="77"/>
      <c r="BM1023" s="77"/>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7"/>
      <c r="BH1024" s="77"/>
      <c r="BI1024" s="77"/>
      <c r="BJ1024" s="77"/>
      <c r="BK1024" s="77"/>
      <c r="BL1024" s="77"/>
      <c r="BM1024" s="77"/>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7"/>
      <c r="BH1025" s="77"/>
      <c r="BI1025" s="77"/>
      <c r="BJ1025" s="77"/>
      <c r="BK1025" s="77"/>
      <c r="BL1025" s="77"/>
      <c r="BM1025" s="77"/>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7"/>
      <c r="BH1026" s="77"/>
      <c r="BI1026" s="77"/>
      <c r="BJ1026" s="77"/>
      <c r="BK1026" s="77"/>
      <c r="BL1026" s="77"/>
      <c r="BM1026" s="77"/>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7"/>
      <c r="BH1027" s="77"/>
      <c r="BI1027" s="77"/>
      <c r="BJ1027" s="77"/>
      <c r="BK1027" s="77"/>
      <c r="BL1027" s="77"/>
      <c r="BM1027" s="77"/>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7"/>
      <c r="BH1028" s="77"/>
      <c r="BI1028" s="77"/>
      <c r="BJ1028" s="77"/>
      <c r="BK1028" s="77"/>
      <c r="BL1028" s="77"/>
      <c r="BM1028" s="77"/>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7"/>
      <c r="BH1029" s="77"/>
      <c r="BI1029" s="77"/>
      <c r="BJ1029" s="77"/>
      <c r="BK1029" s="77"/>
      <c r="BL1029" s="77"/>
      <c r="BM1029" s="77"/>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7"/>
      <c r="BH1030" s="77"/>
      <c r="BI1030" s="77"/>
      <c r="BJ1030" s="77"/>
      <c r="BK1030" s="77"/>
      <c r="BL1030" s="77"/>
      <c r="BM1030" s="77"/>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7"/>
      <c r="BH1031" s="77"/>
      <c r="BI1031" s="77"/>
      <c r="BJ1031" s="77"/>
      <c r="BK1031" s="77"/>
      <c r="BL1031" s="77"/>
      <c r="BM1031" s="77"/>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7"/>
      <c r="BH1032" s="77"/>
      <c r="BI1032" s="77"/>
      <c r="BJ1032" s="77"/>
      <c r="BK1032" s="77"/>
      <c r="BL1032" s="77"/>
      <c r="BM1032" s="77"/>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7"/>
      <c r="BH1033" s="77"/>
      <c r="BI1033" s="77"/>
      <c r="BJ1033" s="77"/>
      <c r="BK1033" s="77"/>
      <c r="BL1033" s="77"/>
      <c r="BM1033" s="77"/>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7"/>
      <c r="BH1034" s="77"/>
      <c r="BI1034" s="77"/>
      <c r="BJ1034" s="77"/>
      <c r="BK1034" s="77"/>
      <c r="BL1034" s="77"/>
      <c r="BM1034" s="77"/>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7"/>
      <c r="BH1035" s="77"/>
      <c r="BI1035" s="77"/>
      <c r="BJ1035" s="77"/>
      <c r="BK1035" s="77"/>
      <c r="BL1035" s="77"/>
      <c r="BM1035" s="77"/>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7"/>
      <c r="BH1036" s="77"/>
      <c r="BI1036" s="77"/>
      <c r="BJ1036" s="77"/>
      <c r="BK1036" s="77"/>
      <c r="BL1036" s="77"/>
      <c r="BM1036" s="77"/>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7"/>
      <c r="BH1037" s="77"/>
      <c r="BI1037" s="77"/>
      <c r="BJ1037" s="77"/>
      <c r="BK1037" s="77"/>
      <c r="BL1037" s="77"/>
      <c r="BM1037" s="77"/>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7"/>
      <c r="BH1038" s="77"/>
      <c r="BI1038" s="77"/>
      <c r="BJ1038" s="77"/>
      <c r="BK1038" s="77"/>
      <c r="BL1038" s="77"/>
      <c r="BM1038" s="77"/>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7"/>
      <c r="BH1039" s="77"/>
      <c r="BI1039" s="77"/>
      <c r="BJ1039" s="77"/>
      <c r="BK1039" s="77"/>
      <c r="BL1039" s="77"/>
      <c r="BM1039" s="77"/>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7"/>
      <c r="BH1040" s="77"/>
      <c r="BI1040" s="77"/>
      <c r="BJ1040" s="77"/>
      <c r="BK1040" s="77"/>
      <c r="BL1040" s="77"/>
      <c r="BM1040" s="77"/>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7"/>
      <c r="BH1041" s="77"/>
      <c r="BI1041" s="77"/>
      <c r="BJ1041" s="77"/>
      <c r="BK1041" s="77"/>
      <c r="BL1041" s="77"/>
      <c r="BM1041" s="77"/>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7"/>
      <c r="BH1042" s="77"/>
      <c r="BI1042" s="77"/>
      <c r="BJ1042" s="77"/>
      <c r="BK1042" s="77"/>
      <c r="BL1042" s="77"/>
      <c r="BM1042" s="77"/>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7"/>
      <c r="BH1043" s="77"/>
      <c r="BI1043" s="77"/>
      <c r="BJ1043" s="77"/>
      <c r="BK1043" s="77"/>
      <c r="BL1043" s="77"/>
      <c r="BM1043" s="77"/>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7"/>
      <c r="BH1044" s="77"/>
      <c r="BI1044" s="77"/>
      <c r="BJ1044" s="77"/>
      <c r="BK1044" s="77"/>
      <c r="BL1044" s="77"/>
      <c r="BM1044" s="77"/>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7"/>
      <c r="BH1045" s="77"/>
      <c r="BI1045" s="77"/>
      <c r="BJ1045" s="77"/>
      <c r="BK1045" s="77"/>
      <c r="BL1045" s="77"/>
      <c r="BM1045" s="77"/>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7"/>
      <c r="BH1046" s="77"/>
      <c r="BI1046" s="77"/>
      <c r="BJ1046" s="77"/>
      <c r="BK1046" s="77"/>
      <c r="BL1046" s="77"/>
      <c r="BM1046" s="77"/>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7"/>
      <c r="BH1047" s="77"/>
      <c r="BI1047" s="77"/>
      <c r="BJ1047" s="77"/>
      <c r="BK1047" s="77"/>
      <c r="BL1047" s="77"/>
      <c r="BM1047" s="77"/>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7"/>
      <c r="BH1048" s="77"/>
      <c r="BI1048" s="77"/>
      <c r="BJ1048" s="77"/>
      <c r="BK1048" s="77"/>
      <c r="BL1048" s="77"/>
      <c r="BM1048" s="77"/>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7"/>
      <c r="BH1049" s="77"/>
      <c r="BI1049" s="77"/>
      <c r="BJ1049" s="77"/>
      <c r="BK1049" s="77"/>
      <c r="BL1049" s="77"/>
      <c r="BM1049" s="77"/>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7"/>
      <c r="BH1050" s="77"/>
      <c r="BI1050" s="77"/>
      <c r="BJ1050" s="77"/>
      <c r="BK1050" s="77"/>
      <c r="BL1050" s="77"/>
      <c r="BM1050" s="77"/>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7"/>
      <c r="BH1051" s="77"/>
      <c r="BI1051" s="77"/>
      <c r="BJ1051" s="77"/>
      <c r="BK1051" s="77"/>
      <c r="BL1051" s="77"/>
      <c r="BM1051" s="77"/>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7"/>
      <c r="BH1052" s="77"/>
      <c r="BI1052" s="77"/>
      <c r="BJ1052" s="77"/>
      <c r="BK1052" s="77"/>
      <c r="BL1052" s="77"/>
      <c r="BM1052" s="77"/>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7"/>
      <c r="BH1053" s="77"/>
      <c r="BI1053" s="77"/>
      <c r="BJ1053" s="77"/>
      <c r="BK1053" s="77"/>
      <c r="BL1053" s="77"/>
      <c r="BM1053" s="77"/>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7"/>
      <c r="BH1054" s="77"/>
      <c r="BI1054" s="77"/>
      <c r="BJ1054" s="77"/>
      <c r="BK1054" s="77"/>
      <c r="BL1054" s="77"/>
      <c r="BM1054" s="77"/>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7"/>
      <c r="BH1055" s="77"/>
      <c r="BI1055" s="77"/>
      <c r="BJ1055" s="77"/>
      <c r="BK1055" s="77"/>
      <c r="BL1055" s="77"/>
      <c r="BM1055" s="77"/>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7"/>
      <c r="BH1056" s="77"/>
      <c r="BI1056" s="77"/>
      <c r="BJ1056" s="77"/>
      <c r="BK1056" s="77"/>
      <c r="BL1056" s="77"/>
      <c r="BM1056" s="77"/>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7"/>
      <c r="BH1057" s="77"/>
      <c r="BI1057" s="77"/>
      <c r="BJ1057" s="77"/>
      <c r="BK1057" s="77"/>
      <c r="BL1057" s="77"/>
      <c r="BM1057" s="77"/>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7"/>
      <c r="BH1058" s="77"/>
      <c r="BI1058" s="77"/>
      <c r="BJ1058" s="77"/>
      <c r="BK1058" s="77"/>
      <c r="BL1058" s="77"/>
      <c r="BM1058" s="77"/>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7"/>
      <c r="BH1059" s="77"/>
      <c r="BI1059" s="77"/>
      <c r="BJ1059" s="77"/>
      <c r="BK1059" s="77"/>
      <c r="BL1059" s="77"/>
      <c r="BM1059" s="77"/>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7"/>
      <c r="BH1060" s="77"/>
      <c r="BI1060" s="77"/>
      <c r="BJ1060" s="77"/>
      <c r="BK1060" s="77"/>
      <c r="BL1060" s="77"/>
      <c r="BM1060" s="77"/>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7"/>
      <c r="BH1061" s="77"/>
      <c r="BI1061" s="77"/>
      <c r="BJ1061" s="77"/>
      <c r="BK1061" s="77"/>
      <c r="BL1061" s="77"/>
      <c r="BM1061" s="77"/>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7"/>
      <c r="BH1062" s="77"/>
      <c r="BI1062" s="77"/>
      <c r="BJ1062" s="77"/>
      <c r="BK1062" s="77"/>
      <c r="BL1062" s="77"/>
      <c r="BM1062" s="77"/>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7"/>
      <c r="BH1063" s="77"/>
      <c r="BI1063" s="77"/>
      <c r="BJ1063" s="77"/>
      <c r="BK1063" s="77"/>
      <c r="BL1063" s="77"/>
      <c r="BM1063" s="77"/>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7"/>
      <c r="BH1064" s="77"/>
      <c r="BI1064" s="77"/>
      <c r="BJ1064" s="77"/>
      <c r="BK1064" s="77"/>
      <c r="BL1064" s="77"/>
      <c r="BM1064" s="77"/>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7"/>
      <c r="BH1065" s="77"/>
      <c r="BI1065" s="77"/>
      <c r="BJ1065" s="77"/>
      <c r="BK1065" s="77"/>
      <c r="BL1065" s="77"/>
      <c r="BM1065" s="77"/>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7"/>
      <c r="BH1066" s="77"/>
      <c r="BI1066" s="77"/>
      <c r="BJ1066" s="77"/>
      <c r="BK1066" s="77"/>
      <c r="BL1066" s="77"/>
      <c r="BM1066" s="77"/>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7"/>
      <c r="BH1067" s="77"/>
      <c r="BI1067" s="77"/>
      <c r="BJ1067" s="77"/>
      <c r="BK1067" s="77"/>
      <c r="BL1067" s="77"/>
      <c r="BM1067" s="77"/>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7"/>
      <c r="BH1068" s="77"/>
      <c r="BI1068" s="77"/>
      <c r="BJ1068" s="77"/>
      <c r="BK1068" s="77"/>
      <c r="BL1068" s="77"/>
      <c r="BM1068" s="77"/>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7"/>
      <c r="BH1069" s="77"/>
      <c r="BI1069" s="77"/>
      <c r="BJ1069" s="77"/>
      <c r="BK1069" s="77"/>
      <c r="BL1069" s="77"/>
      <c r="BM1069" s="77"/>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7"/>
      <c r="BH1070" s="77"/>
      <c r="BI1070" s="77"/>
      <c r="BJ1070" s="77"/>
      <c r="BK1070" s="77"/>
      <c r="BL1070" s="77"/>
      <c r="BM1070" s="77"/>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7"/>
      <c r="BH1071" s="77"/>
      <c r="BI1071" s="77"/>
      <c r="BJ1071" s="77"/>
      <c r="BK1071" s="77"/>
      <c r="BL1071" s="77"/>
      <c r="BM1071" s="77"/>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7"/>
      <c r="BH1072" s="77"/>
      <c r="BI1072" s="77"/>
      <c r="BJ1072" s="77"/>
      <c r="BK1072" s="77"/>
      <c r="BL1072" s="77"/>
      <c r="BM1072" s="77"/>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7"/>
      <c r="BH1073" s="77"/>
      <c r="BI1073" s="77"/>
      <c r="BJ1073" s="77"/>
      <c r="BK1073" s="77"/>
      <c r="BL1073" s="77"/>
      <c r="BM1073" s="77"/>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7"/>
      <c r="BH1074" s="77"/>
      <c r="BI1074" s="77"/>
      <c r="BJ1074" s="77"/>
      <c r="BK1074" s="77"/>
      <c r="BL1074" s="77"/>
      <c r="BM1074" s="77"/>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7"/>
      <c r="BH1075" s="77"/>
      <c r="BI1075" s="77"/>
      <c r="BJ1075" s="77"/>
      <c r="BK1075" s="77"/>
      <c r="BL1075" s="77"/>
      <c r="BM1075" s="77"/>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7"/>
      <c r="BH1076" s="77"/>
      <c r="BI1076" s="77"/>
      <c r="BJ1076" s="77"/>
      <c r="BK1076" s="77"/>
      <c r="BL1076" s="77"/>
      <c r="BM1076" s="77"/>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7"/>
      <c r="BH1077" s="77"/>
      <c r="BI1077" s="77"/>
      <c r="BJ1077" s="77"/>
      <c r="BK1077" s="77"/>
      <c r="BL1077" s="77"/>
      <c r="BM1077" s="77"/>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7"/>
      <c r="BH1078" s="77"/>
      <c r="BI1078" s="77"/>
      <c r="BJ1078" s="77"/>
      <c r="BK1078" s="77"/>
      <c r="BL1078" s="77"/>
      <c r="BM1078" s="77"/>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7"/>
      <c r="BH1079" s="77"/>
      <c r="BI1079" s="77"/>
      <c r="BJ1079" s="77"/>
      <c r="BK1079" s="77"/>
      <c r="BL1079" s="77"/>
      <c r="BM1079" s="77"/>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7"/>
      <c r="BH1080" s="77"/>
      <c r="BI1080" s="77"/>
      <c r="BJ1080" s="77"/>
      <c r="BK1080" s="77"/>
      <c r="BL1080" s="77"/>
      <c r="BM1080" s="77"/>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7"/>
      <c r="BH1081" s="77"/>
      <c r="BI1081" s="77"/>
      <c r="BJ1081" s="77"/>
      <c r="BK1081" s="77"/>
      <c r="BL1081" s="77"/>
      <c r="BM1081" s="77"/>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7"/>
      <c r="BH1082" s="77"/>
      <c r="BI1082" s="77"/>
      <c r="BJ1082" s="77"/>
      <c r="BK1082" s="77"/>
      <c r="BL1082" s="77"/>
      <c r="BM1082" s="77"/>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7"/>
      <c r="BH1083" s="77"/>
      <c r="BI1083" s="77"/>
      <c r="BJ1083" s="77"/>
      <c r="BK1083" s="77"/>
      <c r="BL1083" s="77"/>
      <c r="BM1083" s="77"/>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7"/>
      <c r="BH1084" s="77"/>
      <c r="BI1084" s="77"/>
      <c r="BJ1084" s="77"/>
      <c r="BK1084" s="77"/>
      <c r="BL1084" s="77"/>
      <c r="BM1084" s="77"/>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7"/>
      <c r="BH1085" s="77"/>
      <c r="BI1085" s="77"/>
      <c r="BJ1085" s="77"/>
      <c r="BK1085" s="77"/>
      <c r="BL1085" s="77"/>
      <c r="BM1085" s="77"/>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7"/>
      <c r="BH1086" s="77"/>
      <c r="BI1086" s="77"/>
      <c r="BJ1086" s="77"/>
      <c r="BK1086" s="77"/>
      <c r="BL1086" s="77"/>
      <c r="BM1086" s="77"/>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7"/>
      <c r="BH1087" s="77"/>
      <c r="BI1087" s="77"/>
      <c r="BJ1087" s="77"/>
      <c r="BK1087" s="77"/>
      <c r="BL1087" s="77"/>
      <c r="BM1087" s="77"/>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7"/>
      <c r="BH1088" s="77"/>
      <c r="BI1088" s="77"/>
      <c r="BJ1088" s="77"/>
      <c r="BK1088" s="77"/>
      <c r="BL1088" s="77"/>
      <c r="BM1088" s="77"/>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7"/>
      <c r="BH1089" s="77"/>
      <c r="BI1089" s="77"/>
      <c r="BJ1089" s="77"/>
      <c r="BK1089" s="77"/>
      <c r="BL1089" s="77"/>
      <c r="BM1089" s="77"/>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7"/>
      <c r="BH1090" s="77"/>
      <c r="BI1090" s="77"/>
      <c r="BJ1090" s="77"/>
      <c r="BK1090" s="77"/>
      <c r="BL1090" s="77"/>
      <c r="BM1090" s="77"/>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7"/>
      <c r="BH1091" s="77"/>
      <c r="BI1091" s="77"/>
      <c r="BJ1091" s="77"/>
      <c r="BK1091" s="77"/>
      <c r="BL1091" s="77"/>
      <c r="BM1091" s="77"/>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7"/>
      <c r="BH1092" s="77"/>
      <c r="BI1092" s="77"/>
      <c r="BJ1092" s="77"/>
      <c r="BK1092" s="77"/>
      <c r="BL1092" s="77"/>
      <c r="BM1092" s="77"/>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7"/>
      <c r="BH1093" s="77"/>
      <c r="BI1093" s="77"/>
      <c r="BJ1093" s="77"/>
      <c r="BK1093" s="77"/>
      <c r="BL1093" s="77"/>
      <c r="BM1093" s="77"/>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7"/>
      <c r="BH1094" s="77"/>
      <c r="BI1094" s="77"/>
      <c r="BJ1094" s="77"/>
      <c r="BK1094" s="77"/>
      <c r="BL1094" s="77"/>
      <c r="BM1094" s="77"/>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7"/>
      <c r="BH1095" s="77"/>
      <c r="BI1095" s="77"/>
      <c r="BJ1095" s="77"/>
      <c r="BK1095" s="77"/>
      <c r="BL1095" s="77"/>
      <c r="BM1095" s="77"/>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7"/>
      <c r="BH1096" s="77"/>
      <c r="BI1096" s="77"/>
      <c r="BJ1096" s="77"/>
      <c r="BK1096" s="77"/>
      <c r="BL1096" s="77"/>
      <c r="BM1096" s="77"/>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7"/>
      <c r="BH1097" s="77"/>
      <c r="BI1097" s="77"/>
      <c r="BJ1097" s="77"/>
      <c r="BK1097" s="77"/>
      <c r="BL1097" s="77"/>
      <c r="BM1097" s="77"/>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7"/>
      <c r="BH1098" s="77"/>
      <c r="BI1098" s="77"/>
      <c r="BJ1098" s="77"/>
      <c r="BK1098" s="77"/>
      <c r="BL1098" s="77"/>
      <c r="BM1098" s="77"/>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7"/>
      <c r="BH1099" s="77"/>
      <c r="BI1099" s="77"/>
      <c r="BJ1099" s="77"/>
      <c r="BK1099" s="77"/>
      <c r="BL1099" s="77"/>
      <c r="BM1099" s="77"/>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7"/>
      <c r="BH1100" s="77"/>
      <c r="BI1100" s="77"/>
      <c r="BJ1100" s="77"/>
      <c r="BK1100" s="77"/>
      <c r="BL1100" s="77"/>
      <c r="BM1100" s="77"/>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7"/>
      <c r="BH1101" s="77"/>
      <c r="BI1101" s="77"/>
      <c r="BJ1101" s="77"/>
      <c r="BK1101" s="77"/>
      <c r="BL1101" s="77"/>
      <c r="BM1101" s="77"/>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7"/>
      <c r="BH1102" s="77"/>
      <c r="BI1102" s="77"/>
      <c r="BJ1102" s="77"/>
      <c r="BK1102" s="77"/>
      <c r="BL1102" s="77"/>
      <c r="BM1102" s="77"/>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7"/>
      <c r="BH1103" s="77"/>
      <c r="BI1103" s="77"/>
      <c r="BJ1103" s="77"/>
      <c r="BK1103" s="77"/>
      <c r="BL1103" s="77"/>
      <c r="BM1103" s="77"/>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7"/>
      <c r="BH1104" s="77"/>
      <c r="BI1104" s="77"/>
      <c r="BJ1104" s="77"/>
      <c r="BK1104" s="77"/>
      <c r="BL1104" s="77"/>
      <c r="BM1104" s="77"/>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7"/>
      <c r="BH1105" s="77"/>
      <c r="BI1105" s="77"/>
      <c r="BJ1105" s="77"/>
      <c r="BK1105" s="77"/>
      <c r="BL1105" s="77"/>
      <c r="BM1105" s="77"/>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7"/>
      <c r="BH1106" s="77"/>
      <c r="BI1106" s="77"/>
      <c r="BJ1106" s="77"/>
      <c r="BK1106" s="77"/>
      <c r="BL1106" s="77"/>
      <c r="BM1106" s="77"/>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7"/>
      <c r="BH1107" s="77"/>
      <c r="BI1107" s="77"/>
      <c r="BJ1107" s="77"/>
      <c r="BK1107" s="77"/>
      <c r="BL1107" s="77"/>
      <c r="BM1107" s="77"/>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7"/>
      <c r="BH1108" s="77"/>
      <c r="BI1108" s="77"/>
      <c r="BJ1108" s="77"/>
      <c r="BK1108" s="77"/>
      <c r="BL1108" s="77"/>
      <c r="BM1108" s="77"/>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7"/>
      <c r="BH1109" s="77"/>
      <c r="BI1109" s="77"/>
      <c r="BJ1109" s="77"/>
      <c r="BK1109" s="77"/>
      <c r="BL1109" s="77"/>
      <c r="BM1109" s="77"/>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7"/>
      <c r="BH1110" s="77"/>
      <c r="BI1110" s="77"/>
      <c r="BJ1110" s="77"/>
      <c r="BK1110" s="77"/>
      <c r="BL1110" s="77"/>
      <c r="BM1110" s="77"/>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7"/>
      <c r="BH1111" s="77"/>
      <c r="BI1111" s="77"/>
      <c r="BJ1111" s="77"/>
      <c r="BK1111" s="77"/>
      <c r="BL1111" s="77"/>
      <c r="BM1111" s="77"/>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7"/>
      <c r="BH1112" s="77"/>
      <c r="BI1112" s="77"/>
      <c r="BJ1112" s="77"/>
      <c r="BK1112" s="77"/>
      <c r="BL1112" s="77"/>
      <c r="BM1112" s="77"/>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7"/>
      <c r="BH1113" s="77"/>
      <c r="BI1113" s="77"/>
      <c r="BJ1113" s="77"/>
      <c r="BK1113" s="77"/>
      <c r="BL1113" s="77"/>
      <c r="BM1113" s="77"/>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7"/>
      <c r="BH1114" s="77"/>
      <c r="BI1114" s="77"/>
      <c r="BJ1114" s="77"/>
      <c r="BK1114" s="77"/>
      <c r="BL1114" s="77"/>
      <c r="BM1114" s="77"/>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7"/>
      <c r="BH1115" s="77"/>
      <c r="BI1115" s="77"/>
      <c r="BJ1115" s="77"/>
      <c r="BK1115" s="77"/>
      <c r="BL1115" s="77"/>
      <c r="BM1115" s="77"/>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7"/>
      <c r="BH1116" s="77"/>
      <c r="BI1116" s="77"/>
      <c r="BJ1116" s="77"/>
      <c r="BK1116" s="77"/>
      <c r="BL1116" s="77"/>
      <c r="BM1116" s="77"/>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7"/>
      <c r="BH1117" s="77"/>
      <c r="BI1117" s="77"/>
      <c r="BJ1117" s="77"/>
      <c r="BK1117" s="77"/>
      <c r="BL1117" s="77"/>
      <c r="BM1117" s="77"/>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7"/>
      <c r="BH1118" s="77"/>
      <c r="BI1118" s="77"/>
      <c r="BJ1118" s="77"/>
      <c r="BK1118" s="77"/>
      <c r="BL1118" s="77"/>
      <c r="BM1118" s="77"/>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7"/>
      <c r="BH1119" s="77"/>
      <c r="BI1119" s="77"/>
      <c r="BJ1119" s="77"/>
      <c r="BK1119" s="77"/>
      <c r="BL1119" s="77"/>
      <c r="BM1119" s="77"/>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7"/>
      <c r="BH1120" s="77"/>
      <c r="BI1120" s="77"/>
      <c r="BJ1120" s="77"/>
      <c r="BK1120" s="77"/>
      <c r="BL1120" s="77"/>
      <c r="BM1120" s="77"/>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7"/>
      <c r="BH1121" s="77"/>
      <c r="BI1121" s="77"/>
      <c r="BJ1121" s="77"/>
      <c r="BK1121" s="77"/>
      <c r="BL1121" s="77"/>
      <c r="BM1121" s="77"/>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7"/>
      <c r="BH1122" s="77"/>
      <c r="BI1122" s="77"/>
      <c r="BJ1122" s="77"/>
      <c r="BK1122" s="77"/>
      <c r="BL1122" s="77"/>
      <c r="BM1122" s="77"/>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7"/>
      <c r="BH1123" s="77"/>
      <c r="BI1123" s="77"/>
      <c r="BJ1123" s="77"/>
      <c r="BK1123" s="77"/>
      <c r="BL1123" s="77"/>
      <c r="BM1123" s="77"/>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7"/>
      <c r="BH1124" s="77"/>
      <c r="BI1124" s="77"/>
      <c r="BJ1124" s="77"/>
      <c r="BK1124" s="77"/>
      <c r="BL1124" s="77"/>
      <c r="BM1124" s="77"/>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7"/>
      <c r="BH1125" s="77"/>
      <c r="BI1125" s="77"/>
      <c r="BJ1125" s="77"/>
      <c r="BK1125" s="77"/>
      <c r="BL1125" s="77"/>
      <c r="BM1125" s="77"/>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7"/>
      <c r="BH1126" s="77"/>
      <c r="BI1126" s="77"/>
      <c r="BJ1126" s="77"/>
      <c r="BK1126" s="77"/>
      <c r="BL1126" s="77"/>
      <c r="BM1126" s="77"/>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7"/>
      <c r="BH1127" s="77"/>
      <c r="BI1127" s="77"/>
      <c r="BJ1127" s="77"/>
      <c r="BK1127" s="77"/>
      <c r="BL1127" s="77"/>
      <c r="BM1127" s="77"/>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7"/>
      <c r="BH1128" s="77"/>
      <c r="BI1128" s="77"/>
      <c r="BJ1128" s="77"/>
      <c r="BK1128" s="77"/>
      <c r="BL1128" s="77"/>
      <c r="BM1128" s="77"/>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7"/>
      <c r="BH1129" s="77"/>
      <c r="BI1129" s="77"/>
      <c r="BJ1129" s="77"/>
      <c r="BK1129" s="77"/>
      <c r="BL1129" s="77"/>
      <c r="BM1129" s="77"/>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7"/>
      <c r="BH1130" s="77"/>
      <c r="BI1130" s="77"/>
      <c r="BJ1130" s="77"/>
      <c r="BK1130" s="77"/>
      <c r="BL1130" s="77"/>
      <c r="BM1130" s="77"/>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7"/>
      <c r="BH1131" s="77"/>
      <c r="BI1131" s="77"/>
      <c r="BJ1131" s="77"/>
      <c r="BK1131" s="77"/>
      <c r="BL1131" s="77"/>
      <c r="BM1131" s="77"/>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7"/>
      <c r="BH1132" s="77"/>
      <c r="BI1132" s="77"/>
      <c r="BJ1132" s="77"/>
      <c r="BK1132" s="77"/>
      <c r="BL1132" s="77"/>
      <c r="BM1132" s="77"/>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7"/>
      <c r="BH1133" s="77"/>
      <c r="BI1133" s="77"/>
      <c r="BJ1133" s="77"/>
      <c r="BK1133" s="77"/>
      <c r="BL1133" s="77"/>
      <c r="BM1133" s="77"/>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7"/>
      <c r="BH1134" s="77"/>
      <c r="BI1134" s="77"/>
      <c r="BJ1134" s="77"/>
      <c r="BK1134" s="77"/>
      <c r="BL1134" s="77"/>
      <c r="BM1134" s="77"/>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7"/>
      <c r="BH1135" s="77"/>
      <c r="BI1135" s="77"/>
      <c r="BJ1135" s="77"/>
      <c r="BK1135" s="77"/>
      <c r="BL1135" s="77"/>
      <c r="BM1135" s="77"/>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7"/>
      <c r="BH1136" s="77"/>
      <c r="BI1136" s="77"/>
      <c r="BJ1136" s="77"/>
      <c r="BK1136" s="77"/>
      <c r="BL1136" s="77"/>
      <c r="BM1136" s="77"/>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7"/>
      <c r="BH1137" s="77"/>
      <c r="BI1137" s="77"/>
      <c r="BJ1137" s="77"/>
      <c r="BK1137" s="77"/>
      <c r="BL1137" s="77"/>
      <c r="BM1137" s="77"/>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7"/>
      <c r="BH1138" s="77"/>
      <c r="BI1138" s="77"/>
      <c r="BJ1138" s="77"/>
      <c r="BK1138" s="77"/>
      <c r="BL1138" s="77"/>
      <c r="BM1138" s="77"/>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7"/>
      <c r="BH1139" s="77"/>
      <c r="BI1139" s="77"/>
      <c r="BJ1139" s="77"/>
      <c r="BK1139" s="77"/>
      <c r="BL1139" s="77"/>
      <c r="BM1139" s="77"/>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7"/>
      <c r="BH1140" s="77"/>
      <c r="BI1140" s="77"/>
      <c r="BJ1140" s="77"/>
      <c r="BK1140" s="77"/>
      <c r="BL1140" s="77"/>
      <c r="BM1140" s="77"/>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7"/>
      <c r="BH1141" s="77"/>
      <c r="BI1141" s="77"/>
      <c r="BJ1141" s="77"/>
      <c r="BK1141" s="77"/>
      <c r="BL1141" s="77"/>
      <c r="BM1141" s="77"/>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7"/>
      <c r="BH1142" s="77"/>
      <c r="BI1142" s="77"/>
      <c r="BJ1142" s="77"/>
      <c r="BK1142" s="77"/>
      <c r="BL1142" s="77"/>
      <c r="BM1142" s="77"/>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7"/>
      <c r="BH1143" s="77"/>
      <c r="BI1143" s="77"/>
      <c r="BJ1143" s="77"/>
      <c r="BK1143" s="77"/>
      <c r="BL1143" s="77"/>
      <c r="BM1143" s="77"/>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7"/>
      <c r="BH1144" s="77"/>
      <c r="BI1144" s="77"/>
      <c r="BJ1144" s="77"/>
      <c r="BK1144" s="77"/>
      <c r="BL1144" s="77"/>
      <c r="BM1144" s="77"/>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7"/>
      <c r="BH1145" s="77"/>
      <c r="BI1145" s="77"/>
      <c r="BJ1145" s="77"/>
      <c r="BK1145" s="77"/>
      <c r="BL1145" s="77"/>
      <c r="BM1145" s="77"/>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7"/>
      <c r="BH1146" s="77"/>
      <c r="BI1146" s="77"/>
      <c r="BJ1146" s="77"/>
      <c r="BK1146" s="77"/>
      <c r="BL1146" s="77"/>
      <c r="BM1146" s="77"/>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7"/>
      <c r="BH1147" s="77"/>
      <c r="BI1147" s="77"/>
      <c r="BJ1147" s="77"/>
      <c r="BK1147" s="77"/>
      <c r="BL1147" s="77"/>
      <c r="BM1147" s="77"/>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7"/>
      <c r="BH1148" s="77"/>
      <c r="BI1148" s="77"/>
      <c r="BJ1148" s="77"/>
      <c r="BK1148" s="77"/>
      <c r="BL1148" s="77"/>
      <c r="BM1148" s="77"/>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7"/>
      <c r="BH1149" s="77"/>
      <c r="BI1149" s="77"/>
      <c r="BJ1149" s="77"/>
      <c r="BK1149" s="77"/>
      <c r="BL1149" s="77"/>
      <c r="BM1149" s="77"/>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7"/>
      <c r="BH1150" s="77"/>
      <c r="BI1150" s="77"/>
      <c r="BJ1150" s="77"/>
      <c r="BK1150" s="77"/>
      <c r="BL1150" s="77"/>
      <c r="BM1150" s="77"/>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7"/>
      <c r="BH1151" s="77"/>
      <c r="BI1151" s="77"/>
      <c r="BJ1151" s="77"/>
      <c r="BK1151" s="77"/>
      <c r="BL1151" s="77"/>
      <c r="BM1151" s="77"/>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7"/>
      <c r="BH1152" s="77"/>
      <c r="BI1152" s="77"/>
      <c r="BJ1152" s="77"/>
      <c r="BK1152" s="77"/>
      <c r="BL1152" s="77"/>
      <c r="BM1152" s="77"/>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7"/>
      <c r="BH1153" s="77"/>
      <c r="BI1153" s="77"/>
      <c r="BJ1153" s="77"/>
      <c r="BK1153" s="77"/>
      <c r="BL1153" s="77"/>
      <c r="BM1153" s="77"/>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7"/>
      <c r="BH1154" s="77"/>
      <c r="BI1154" s="77"/>
      <c r="BJ1154" s="77"/>
      <c r="BK1154" s="77"/>
      <c r="BL1154" s="77"/>
      <c r="BM1154" s="77"/>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7"/>
      <c r="BH1155" s="77"/>
      <c r="BI1155" s="77"/>
      <c r="BJ1155" s="77"/>
      <c r="BK1155" s="77"/>
      <c r="BL1155" s="77"/>
      <c r="BM1155" s="77"/>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7"/>
      <c r="BH1156" s="77"/>
      <c r="BI1156" s="77"/>
      <c r="BJ1156" s="77"/>
      <c r="BK1156" s="77"/>
      <c r="BL1156" s="77"/>
      <c r="BM1156" s="77"/>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7"/>
      <c r="BH1157" s="77"/>
      <c r="BI1157" s="77"/>
      <c r="BJ1157" s="77"/>
      <c r="BK1157" s="77"/>
      <c r="BL1157" s="77"/>
      <c r="BM1157" s="77"/>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7"/>
      <c r="BH1158" s="77"/>
      <c r="BI1158" s="77"/>
      <c r="BJ1158" s="77"/>
      <c r="BK1158" s="77"/>
      <c r="BL1158" s="77"/>
      <c r="BM1158" s="77"/>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7"/>
      <c r="BH1159" s="77"/>
      <c r="BI1159" s="77"/>
      <c r="BJ1159" s="77"/>
      <c r="BK1159" s="77"/>
      <c r="BL1159" s="77"/>
      <c r="BM1159" s="77"/>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7"/>
      <c r="BH1160" s="77"/>
      <c r="BI1160" s="77"/>
      <c r="BJ1160" s="77"/>
      <c r="BK1160" s="77"/>
      <c r="BL1160" s="77"/>
      <c r="BM1160" s="77"/>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7"/>
      <c r="BH1161" s="77"/>
      <c r="BI1161" s="77"/>
      <c r="BJ1161" s="77"/>
      <c r="BK1161" s="77"/>
      <c r="BL1161" s="77"/>
      <c r="BM1161" s="77"/>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7"/>
      <c r="BH1162" s="77"/>
      <c r="BI1162" s="77"/>
      <c r="BJ1162" s="77"/>
      <c r="BK1162" s="77"/>
      <c r="BL1162" s="77"/>
      <c r="BM1162" s="77"/>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7"/>
      <c r="BH1163" s="77"/>
      <c r="BI1163" s="77"/>
      <c r="BJ1163" s="77"/>
      <c r="BK1163" s="77"/>
      <c r="BL1163" s="77"/>
      <c r="BM1163" s="77"/>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7"/>
      <c r="BH1164" s="77"/>
      <c r="BI1164" s="77"/>
      <c r="BJ1164" s="77"/>
      <c r="BK1164" s="77"/>
      <c r="BL1164" s="77"/>
      <c r="BM1164" s="77"/>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7"/>
      <c r="BH1165" s="77"/>
      <c r="BI1165" s="77"/>
      <c r="BJ1165" s="77"/>
      <c r="BK1165" s="77"/>
      <c r="BL1165" s="77"/>
      <c r="BM1165" s="77"/>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7"/>
      <c r="BH1166" s="77"/>
      <c r="BI1166" s="77"/>
      <c r="BJ1166" s="77"/>
      <c r="BK1166" s="77"/>
      <c r="BL1166" s="77"/>
      <c r="BM1166" s="77"/>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7"/>
      <c r="BH1167" s="77"/>
      <c r="BI1167" s="77"/>
      <c r="BJ1167" s="77"/>
      <c r="BK1167" s="77"/>
      <c r="BL1167" s="77"/>
      <c r="BM1167" s="77"/>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7"/>
      <c r="BH1168" s="77"/>
      <c r="BI1168" s="77"/>
      <c r="BJ1168" s="77"/>
      <c r="BK1168" s="77"/>
      <c r="BL1168" s="77"/>
      <c r="BM1168" s="77"/>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7"/>
      <c r="BH1169" s="77"/>
      <c r="BI1169" s="77"/>
      <c r="BJ1169" s="77"/>
      <c r="BK1169" s="77"/>
      <c r="BL1169" s="77"/>
      <c r="BM1169" s="77"/>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7"/>
      <c r="BH1170" s="77"/>
      <c r="BI1170" s="77"/>
      <c r="BJ1170" s="77"/>
      <c r="BK1170" s="77"/>
      <c r="BL1170" s="77"/>
      <c r="BM1170" s="77"/>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7"/>
      <c r="BH1171" s="77"/>
      <c r="BI1171" s="77"/>
      <c r="BJ1171" s="77"/>
      <c r="BK1171" s="77"/>
      <c r="BL1171" s="77"/>
      <c r="BM1171" s="77"/>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7"/>
      <c r="BH1172" s="77"/>
      <c r="BI1172" s="77"/>
      <c r="BJ1172" s="77"/>
      <c r="BK1172" s="77"/>
      <c r="BL1172" s="77"/>
      <c r="BM1172" s="77"/>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7"/>
      <c r="BH1173" s="77"/>
      <c r="BI1173" s="77"/>
      <c r="BJ1173" s="77"/>
      <c r="BK1173" s="77"/>
      <c r="BL1173" s="77"/>
      <c r="BM1173" s="77"/>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7"/>
      <c r="BH1174" s="77"/>
      <c r="BI1174" s="77"/>
      <c r="BJ1174" s="77"/>
      <c r="BK1174" s="77"/>
      <c r="BL1174" s="77"/>
      <c r="BM1174" s="77"/>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7"/>
      <c r="BH1175" s="77"/>
      <c r="BI1175" s="77"/>
      <c r="BJ1175" s="77"/>
      <c r="BK1175" s="77"/>
      <c r="BL1175" s="77"/>
      <c r="BM1175" s="77"/>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7"/>
      <c r="BH1176" s="77"/>
      <c r="BI1176" s="77"/>
      <c r="BJ1176" s="77"/>
      <c r="BK1176" s="77"/>
      <c r="BL1176" s="77"/>
      <c r="BM1176" s="77"/>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7"/>
      <c r="BH1177" s="77"/>
      <c r="BI1177" s="77"/>
      <c r="BJ1177" s="77"/>
      <c r="BK1177" s="77"/>
      <c r="BL1177" s="77"/>
      <c r="BM1177" s="77"/>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7"/>
      <c r="BH1178" s="77"/>
      <c r="BI1178" s="77"/>
      <c r="BJ1178" s="77"/>
      <c r="BK1178" s="77"/>
      <c r="BL1178" s="77"/>
      <c r="BM1178" s="77"/>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7"/>
      <c r="BH1179" s="77"/>
      <c r="BI1179" s="77"/>
      <c r="BJ1179" s="77"/>
      <c r="BK1179" s="77"/>
      <c r="BL1179" s="77"/>
      <c r="BM1179" s="77"/>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7"/>
      <c r="BH1180" s="77"/>
      <c r="BI1180" s="77"/>
      <c r="BJ1180" s="77"/>
      <c r="BK1180" s="77"/>
      <c r="BL1180" s="77"/>
      <c r="BM1180" s="77"/>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7"/>
      <c r="BH1181" s="77"/>
      <c r="BI1181" s="77"/>
      <c r="BJ1181" s="77"/>
      <c r="BK1181" s="77"/>
      <c r="BL1181" s="77"/>
      <c r="BM1181" s="77"/>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7"/>
      <c r="BH1182" s="77"/>
      <c r="BI1182" s="77"/>
      <c r="BJ1182" s="77"/>
      <c r="BK1182" s="77"/>
      <c r="BL1182" s="77"/>
      <c r="BM1182" s="77"/>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7"/>
      <c r="BH1183" s="77"/>
      <c r="BI1183" s="77"/>
      <c r="BJ1183" s="77"/>
      <c r="BK1183" s="77"/>
      <c r="BL1183" s="77"/>
      <c r="BM1183" s="77"/>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7"/>
      <c r="BH1184" s="77"/>
      <c r="BI1184" s="77"/>
      <c r="BJ1184" s="77"/>
      <c r="BK1184" s="77"/>
      <c r="BL1184" s="77"/>
      <c r="BM1184" s="77"/>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7"/>
      <c r="BH1185" s="77"/>
      <c r="BI1185" s="77"/>
      <c r="BJ1185" s="77"/>
      <c r="BK1185" s="77"/>
      <c r="BL1185" s="77"/>
      <c r="BM1185" s="77"/>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7"/>
      <c r="BH1186" s="77"/>
      <c r="BI1186" s="77"/>
      <c r="BJ1186" s="77"/>
      <c r="BK1186" s="77"/>
      <c r="BL1186" s="77"/>
      <c r="BM1186" s="77"/>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7"/>
      <c r="BH1187" s="77"/>
      <c r="BI1187" s="77"/>
      <c r="BJ1187" s="77"/>
      <c r="BK1187" s="77"/>
      <c r="BL1187" s="77"/>
      <c r="BM1187" s="77"/>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7"/>
      <c r="BH1188" s="77"/>
      <c r="BI1188" s="77"/>
      <c r="BJ1188" s="77"/>
      <c r="BK1188" s="77"/>
      <c r="BL1188" s="77"/>
      <c r="BM1188" s="77"/>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7"/>
      <c r="BH1189" s="77"/>
      <c r="BI1189" s="77"/>
      <c r="BJ1189" s="77"/>
      <c r="BK1189" s="77"/>
      <c r="BL1189" s="77"/>
      <c r="BM1189" s="77"/>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7"/>
      <c r="BH1190" s="77"/>
      <c r="BI1190" s="77"/>
      <c r="BJ1190" s="77"/>
      <c r="BK1190" s="77"/>
      <c r="BL1190" s="77"/>
      <c r="BM1190" s="77"/>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7"/>
      <c r="BH1191" s="77"/>
      <c r="BI1191" s="77"/>
      <c r="BJ1191" s="77"/>
      <c r="BK1191" s="77"/>
      <c r="BL1191" s="77"/>
      <c r="BM1191" s="77"/>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7"/>
      <c r="BH1192" s="77"/>
      <c r="BI1192" s="77"/>
      <c r="BJ1192" s="77"/>
      <c r="BK1192" s="77"/>
      <c r="BL1192" s="77"/>
      <c r="BM1192" s="77"/>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7"/>
      <c r="BH1193" s="77"/>
      <c r="BI1193" s="77"/>
      <c r="BJ1193" s="77"/>
      <c r="BK1193" s="77"/>
      <c r="BL1193" s="77"/>
      <c r="BM1193" s="77"/>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7"/>
      <c r="BH1194" s="77"/>
      <c r="BI1194" s="77"/>
      <c r="BJ1194" s="77"/>
      <c r="BK1194" s="77"/>
      <c r="BL1194" s="77"/>
      <c r="BM1194" s="77"/>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7"/>
      <c r="BH1195" s="77"/>
      <c r="BI1195" s="77"/>
      <c r="BJ1195" s="77"/>
      <c r="BK1195" s="77"/>
      <c r="BL1195" s="77"/>
      <c r="BM1195" s="77"/>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7"/>
      <c r="BH1196" s="77"/>
      <c r="BI1196" s="77"/>
      <c r="BJ1196" s="77"/>
      <c r="BK1196" s="77"/>
      <c r="BL1196" s="77"/>
      <c r="BM1196" s="77"/>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7"/>
      <c r="BH1197" s="77"/>
      <c r="BI1197" s="77"/>
      <c r="BJ1197" s="77"/>
      <c r="BK1197" s="77"/>
      <c r="BL1197" s="77"/>
      <c r="BM1197" s="77"/>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7"/>
      <c r="BH1198" s="77"/>
      <c r="BI1198" s="77"/>
      <c r="BJ1198" s="77"/>
      <c r="BK1198" s="77"/>
      <c r="BL1198" s="77"/>
      <c r="BM1198" s="77"/>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7"/>
      <c r="BH1199" s="77"/>
      <c r="BI1199" s="77"/>
      <c r="BJ1199" s="77"/>
      <c r="BK1199" s="77"/>
      <c r="BL1199" s="77"/>
      <c r="BM1199" s="77"/>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7"/>
      <c r="BH1200" s="77"/>
      <c r="BI1200" s="77"/>
      <c r="BJ1200" s="77"/>
      <c r="BK1200" s="77"/>
      <c r="BL1200" s="77"/>
      <c r="BM1200" s="77"/>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7"/>
      <c r="BH1201" s="77"/>
      <c r="BI1201" s="77"/>
      <c r="BJ1201" s="77"/>
      <c r="BK1201" s="77"/>
      <c r="BL1201" s="77"/>
      <c r="BM1201" s="77"/>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7"/>
      <c r="BH1202" s="77"/>
      <c r="BI1202" s="77"/>
      <c r="BJ1202" s="77"/>
      <c r="BK1202" s="77"/>
      <c r="BL1202" s="77"/>
      <c r="BM1202" s="77"/>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7"/>
      <c r="BH1203" s="77"/>
      <c r="BI1203" s="77"/>
      <c r="BJ1203" s="77"/>
      <c r="BK1203" s="77"/>
      <c r="BL1203" s="77"/>
      <c r="BM1203" s="77"/>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7"/>
      <c r="BH1204" s="77"/>
      <c r="BI1204" s="77"/>
      <c r="BJ1204" s="77"/>
      <c r="BK1204" s="77"/>
      <c r="BL1204" s="77"/>
      <c r="BM1204" s="77"/>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7"/>
      <c r="BH1205" s="77"/>
      <c r="BI1205" s="77"/>
      <c r="BJ1205" s="77"/>
      <c r="BK1205" s="77"/>
      <c r="BL1205" s="77"/>
      <c r="BM1205" s="77"/>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7"/>
      <c r="BH1206" s="77"/>
      <c r="BI1206" s="77"/>
      <c r="BJ1206" s="77"/>
      <c r="BK1206" s="77"/>
      <c r="BL1206" s="77"/>
      <c r="BM1206" s="77"/>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7"/>
      <c r="BH1207" s="77"/>
      <c r="BI1207" s="77"/>
      <c r="BJ1207" s="77"/>
      <c r="BK1207" s="77"/>
      <c r="BL1207" s="77"/>
      <c r="BM1207" s="77"/>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7"/>
      <c r="BH1208" s="77"/>
      <c r="BI1208" s="77"/>
      <c r="BJ1208" s="77"/>
      <c r="BK1208" s="77"/>
      <c r="BL1208" s="77"/>
      <c r="BM1208" s="77"/>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7"/>
      <c r="BH1209" s="77"/>
      <c r="BI1209" s="77"/>
      <c r="BJ1209" s="77"/>
      <c r="BK1209" s="77"/>
      <c r="BL1209" s="77"/>
      <c r="BM1209" s="77"/>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7"/>
      <c r="BH1210" s="77"/>
      <c r="BI1210" s="77"/>
      <c r="BJ1210" s="77"/>
      <c r="BK1210" s="77"/>
      <c r="BL1210" s="77"/>
      <c r="BM1210" s="77"/>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7"/>
      <c r="BH1211" s="77"/>
      <c r="BI1211" s="77"/>
      <c r="BJ1211" s="77"/>
      <c r="BK1211" s="77"/>
      <c r="BL1211" s="77"/>
      <c r="BM1211" s="77"/>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7"/>
      <c r="BH1212" s="77"/>
      <c r="BI1212" s="77"/>
      <c r="BJ1212" s="77"/>
      <c r="BK1212" s="77"/>
      <c r="BL1212" s="77"/>
      <c r="BM1212" s="77"/>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7"/>
      <c r="BH1213" s="77"/>
      <c r="BI1213" s="77"/>
      <c r="BJ1213" s="77"/>
      <c r="BK1213" s="77"/>
      <c r="BL1213" s="77"/>
      <c r="BM1213" s="77"/>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7"/>
      <c r="BH1214" s="77"/>
      <c r="BI1214" s="77"/>
      <c r="BJ1214" s="77"/>
      <c r="BK1214" s="77"/>
      <c r="BL1214" s="77"/>
      <c r="BM1214" s="77"/>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7"/>
      <c r="BH1215" s="77"/>
      <c r="BI1215" s="77"/>
      <c r="BJ1215" s="77"/>
      <c r="BK1215" s="77"/>
      <c r="BL1215" s="77"/>
      <c r="BM1215" s="77"/>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7"/>
      <c r="BH1216" s="77"/>
      <c r="BI1216" s="77"/>
      <c r="BJ1216" s="77"/>
      <c r="BK1216" s="77"/>
      <c r="BL1216" s="77"/>
      <c r="BM1216" s="77"/>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7"/>
      <c r="BH1217" s="77"/>
      <c r="BI1217" s="77"/>
      <c r="BJ1217" s="77"/>
      <c r="BK1217" s="77"/>
      <c r="BL1217" s="77"/>
      <c r="BM1217" s="77"/>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7"/>
      <c r="BH1218" s="77"/>
      <c r="BI1218" s="77"/>
      <c r="BJ1218" s="77"/>
      <c r="BK1218" s="77"/>
      <c r="BL1218" s="77"/>
      <c r="BM1218" s="77"/>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7"/>
      <c r="BH1219" s="77"/>
      <c r="BI1219" s="77"/>
      <c r="BJ1219" s="77"/>
      <c r="BK1219" s="77"/>
      <c r="BL1219" s="77"/>
      <c r="BM1219" s="77"/>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7"/>
      <c r="BH1220" s="77"/>
      <c r="BI1220" s="77"/>
      <c r="BJ1220" s="77"/>
      <c r="BK1220" s="77"/>
      <c r="BL1220" s="77"/>
      <c r="BM1220" s="77"/>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7"/>
      <c r="BH1221" s="77"/>
      <c r="BI1221" s="77"/>
      <c r="BJ1221" s="77"/>
      <c r="BK1221" s="77"/>
      <c r="BL1221" s="77"/>
      <c r="BM1221" s="77"/>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7"/>
      <c r="BH1222" s="77"/>
      <c r="BI1222" s="77"/>
      <c r="BJ1222" s="77"/>
      <c r="BK1222" s="77"/>
      <c r="BL1222" s="77"/>
      <c r="BM1222" s="77"/>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7"/>
      <c r="BH1223" s="77"/>
      <c r="BI1223" s="77"/>
      <c r="BJ1223" s="77"/>
      <c r="BK1223" s="77"/>
      <c r="BL1223" s="77"/>
      <c r="BM1223" s="77"/>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7"/>
      <c r="BH1224" s="77"/>
      <c r="BI1224" s="77"/>
      <c r="BJ1224" s="77"/>
      <c r="BK1224" s="77"/>
      <c r="BL1224" s="77"/>
      <c r="BM1224" s="77"/>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7"/>
      <c r="BH1225" s="77"/>
      <c r="BI1225" s="77"/>
      <c r="BJ1225" s="77"/>
      <c r="BK1225" s="77"/>
      <c r="BL1225" s="77"/>
      <c r="BM1225" s="77"/>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7"/>
      <c r="BH1226" s="77"/>
      <c r="BI1226" s="77"/>
      <c r="BJ1226" s="77"/>
      <c r="BK1226" s="77"/>
      <c r="BL1226" s="77"/>
      <c r="BM1226" s="77"/>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7"/>
      <c r="BH1227" s="77"/>
      <c r="BI1227" s="77"/>
      <c r="BJ1227" s="77"/>
      <c r="BK1227" s="77"/>
      <c r="BL1227" s="77"/>
      <c r="BM1227" s="77"/>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7"/>
      <c r="BH1228" s="77"/>
      <c r="BI1228" s="77"/>
      <c r="BJ1228" s="77"/>
      <c r="BK1228" s="77"/>
      <c r="BL1228" s="77"/>
      <c r="BM1228" s="77"/>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7"/>
      <c r="BH1229" s="77"/>
      <c r="BI1229" s="77"/>
      <c r="BJ1229" s="77"/>
      <c r="BK1229" s="77"/>
      <c r="BL1229" s="77"/>
      <c r="BM1229" s="77"/>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7"/>
      <c r="BH1230" s="77"/>
      <c r="BI1230" s="77"/>
      <c r="BJ1230" s="77"/>
      <c r="BK1230" s="77"/>
      <c r="BL1230" s="77"/>
      <c r="BM1230" s="77"/>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7"/>
      <c r="BH1231" s="77"/>
      <c r="BI1231" s="77"/>
      <c r="BJ1231" s="77"/>
      <c r="BK1231" s="77"/>
      <c r="BL1231" s="77"/>
      <c r="BM1231" s="77"/>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7"/>
      <c r="BH1232" s="77"/>
      <c r="BI1232" s="77"/>
      <c r="BJ1232" s="77"/>
      <c r="BK1232" s="77"/>
      <c r="BL1232" s="77"/>
      <c r="BM1232" s="77"/>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7"/>
      <c r="BH1233" s="77"/>
      <c r="BI1233" s="77"/>
      <c r="BJ1233" s="77"/>
      <c r="BK1233" s="77"/>
      <c r="BL1233" s="77"/>
      <c r="BM1233" s="77"/>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7"/>
      <c r="BH1234" s="77"/>
      <c r="BI1234" s="77"/>
      <c r="BJ1234" s="77"/>
      <c r="BK1234" s="77"/>
      <c r="BL1234" s="77"/>
      <c r="BM1234" s="77"/>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7"/>
      <c r="BH1235" s="77"/>
      <c r="BI1235" s="77"/>
      <c r="BJ1235" s="77"/>
      <c r="BK1235" s="77"/>
      <c r="BL1235" s="77"/>
      <c r="BM1235" s="77"/>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7"/>
      <c r="BH1236" s="77"/>
      <c r="BI1236" s="77"/>
      <c r="BJ1236" s="77"/>
      <c r="BK1236" s="77"/>
      <c r="BL1236" s="77"/>
      <c r="BM1236" s="77"/>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7"/>
      <c r="BH1237" s="77"/>
      <c r="BI1237" s="77"/>
      <c r="BJ1237" s="77"/>
      <c r="BK1237" s="77"/>
      <c r="BL1237" s="77"/>
      <c r="BM1237" s="77"/>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7"/>
      <c r="BH1238" s="77"/>
      <c r="BI1238" s="77"/>
      <c r="BJ1238" s="77"/>
      <c r="BK1238" s="77"/>
      <c r="BL1238" s="77"/>
      <c r="BM1238" s="77"/>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7"/>
      <c r="BH1239" s="77"/>
      <c r="BI1239" s="77"/>
      <c r="BJ1239" s="77"/>
      <c r="BK1239" s="77"/>
      <c r="BL1239" s="77"/>
      <c r="BM1239" s="77"/>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7"/>
      <c r="BH1240" s="77"/>
      <c r="BI1240" s="77"/>
      <c r="BJ1240" s="77"/>
      <c r="BK1240" s="77"/>
      <c r="BL1240" s="77"/>
      <c r="BM1240" s="77"/>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7"/>
      <c r="BH1241" s="77"/>
      <c r="BI1241" s="77"/>
      <c r="BJ1241" s="77"/>
      <c r="BK1241" s="77"/>
      <c r="BL1241" s="77"/>
      <c r="BM1241" s="77"/>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7"/>
      <c r="BH1242" s="77"/>
      <c r="BI1242" s="77"/>
      <c r="BJ1242" s="77"/>
      <c r="BK1242" s="77"/>
      <c r="BL1242" s="77"/>
      <c r="BM1242" s="77"/>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7"/>
      <c r="BH1243" s="77"/>
      <c r="BI1243" s="77"/>
      <c r="BJ1243" s="77"/>
      <c r="BK1243" s="77"/>
      <c r="BL1243" s="77"/>
      <c r="BM1243" s="77"/>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7"/>
      <c r="BH1244" s="77"/>
      <c r="BI1244" s="77"/>
      <c r="BJ1244" s="77"/>
      <c r="BK1244" s="77"/>
      <c r="BL1244" s="77"/>
      <c r="BM1244" s="77"/>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7"/>
      <c r="BH1245" s="77"/>
      <c r="BI1245" s="77"/>
      <c r="BJ1245" s="77"/>
      <c r="BK1245" s="77"/>
      <c r="BL1245" s="77"/>
      <c r="BM1245" s="77"/>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7"/>
      <c r="BH1246" s="77"/>
      <c r="BI1246" s="77"/>
      <c r="BJ1246" s="77"/>
      <c r="BK1246" s="77"/>
      <c r="BL1246" s="77"/>
      <c r="BM1246" s="77"/>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7"/>
      <c r="BH1247" s="77"/>
      <c r="BI1247" s="77"/>
      <c r="BJ1247" s="77"/>
      <c r="BK1247" s="77"/>
      <c r="BL1247" s="77"/>
      <c r="BM1247" s="77"/>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7"/>
      <c r="BH1248" s="77"/>
      <c r="BI1248" s="77"/>
      <c r="BJ1248" s="77"/>
      <c r="BK1248" s="77"/>
      <c r="BL1248" s="77"/>
      <c r="BM1248" s="77"/>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7"/>
      <c r="BH1249" s="77"/>
      <c r="BI1249" s="77"/>
      <c r="BJ1249" s="77"/>
      <c r="BK1249" s="77"/>
      <c r="BL1249" s="77"/>
      <c r="BM1249" s="77"/>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7"/>
      <c r="BH1250" s="77"/>
      <c r="BI1250" s="77"/>
      <c r="BJ1250" s="77"/>
      <c r="BK1250" s="77"/>
      <c r="BL1250" s="77"/>
      <c r="BM1250" s="77"/>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7"/>
      <c r="BH1251" s="77"/>
      <c r="BI1251" s="77"/>
      <c r="BJ1251" s="77"/>
      <c r="BK1251" s="77"/>
      <c r="BL1251" s="77"/>
      <c r="BM1251" s="77"/>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7"/>
      <c r="BH1252" s="77"/>
      <c r="BI1252" s="77"/>
      <c r="BJ1252" s="77"/>
      <c r="BK1252" s="77"/>
      <c r="BL1252" s="77"/>
      <c r="BM1252" s="77"/>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7"/>
      <c r="BH1253" s="77"/>
      <c r="BI1253" s="77"/>
      <c r="BJ1253" s="77"/>
      <c r="BK1253" s="77"/>
      <c r="BL1253" s="77"/>
      <c r="BM1253" s="77"/>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7"/>
      <c r="BH1254" s="77"/>
      <c r="BI1254" s="77"/>
      <c r="BJ1254" s="77"/>
      <c r="BK1254" s="77"/>
      <c r="BL1254" s="77"/>
      <c r="BM1254" s="77"/>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7"/>
      <c r="BH1255" s="77"/>
      <c r="BI1255" s="77"/>
      <c r="BJ1255" s="77"/>
      <c r="BK1255" s="77"/>
      <c r="BL1255" s="77"/>
      <c r="BM1255" s="77"/>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7"/>
      <c r="BH1256" s="77"/>
      <c r="BI1256" s="77"/>
      <c r="BJ1256" s="77"/>
      <c r="BK1256" s="77"/>
      <c r="BL1256" s="77"/>
      <c r="BM1256" s="77"/>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7"/>
      <c r="BH1257" s="77"/>
      <c r="BI1257" s="77"/>
      <c r="BJ1257" s="77"/>
      <c r="BK1257" s="77"/>
      <c r="BL1257" s="77"/>
      <c r="BM1257" s="77"/>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7"/>
      <c r="BH1258" s="77"/>
      <c r="BI1258" s="77"/>
      <c r="BJ1258" s="77"/>
      <c r="BK1258" s="77"/>
      <c r="BL1258" s="77"/>
      <c r="BM1258" s="77"/>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7"/>
      <c r="BH1259" s="77"/>
      <c r="BI1259" s="77"/>
      <c r="BJ1259" s="77"/>
      <c r="BK1259" s="77"/>
      <c r="BL1259" s="77"/>
      <c r="BM1259" s="77"/>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7"/>
      <c r="BH1260" s="77"/>
      <c r="BI1260" s="77"/>
      <c r="BJ1260" s="77"/>
      <c r="BK1260" s="77"/>
      <c r="BL1260" s="77"/>
      <c r="BM1260" s="77"/>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7"/>
      <c r="BH1261" s="77"/>
      <c r="BI1261" s="77"/>
      <c r="BJ1261" s="77"/>
      <c r="BK1261" s="77"/>
      <c r="BL1261" s="77"/>
      <c r="BM1261" s="77"/>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7"/>
      <c r="BH1262" s="77"/>
      <c r="BI1262" s="77"/>
      <c r="BJ1262" s="77"/>
      <c r="BK1262" s="77"/>
      <c r="BL1262" s="77"/>
      <c r="BM1262" s="77"/>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7"/>
      <c r="BH1263" s="77"/>
      <c r="BI1263" s="77"/>
      <c r="BJ1263" s="77"/>
      <c r="BK1263" s="77"/>
      <c r="BL1263" s="77"/>
      <c r="BM1263" s="77"/>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7"/>
      <c r="BH1264" s="77"/>
      <c r="BI1264" s="77"/>
      <c r="BJ1264" s="77"/>
      <c r="BK1264" s="77"/>
      <c r="BL1264" s="77"/>
      <c r="BM1264" s="77"/>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7"/>
      <c r="BH1265" s="77"/>
      <c r="BI1265" s="77"/>
      <c r="BJ1265" s="77"/>
      <c r="BK1265" s="77"/>
      <c r="BL1265" s="77"/>
      <c r="BM1265" s="77"/>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7"/>
      <c r="BH1266" s="77"/>
      <c r="BI1266" s="77"/>
      <c r="BJ1266" s="77"/>
      <c r="BK1266" s="77"/>
      <c r="BL1266" s="77"/>
      <c r="BM1266" s="77"/>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7"/>
      <c r="BH1267" s="77"/>
      <c r="BI1267" s="77"/>
      <c r="BJ1267" s="77"/>
      <c r="BK1267" s="77"/>
      <c r="BL1267" s="77"/>
      <c r="BM1267" s="77"/>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7"/>
      <c r="BH1268" s="77"/>
      <c r="BI1268" s="77"/>
      <c r="BJ1268" s="77"/>
      <c r="BK1268" s="77"/>
      <c r="BL1268" s="77"/>
      <c r="BM1268" s="77"/>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7"/>
      <c r="BH1269" s="77"/>
      <c r="BI1269" s="77"/>
      <c r="BJ1269" s="77"/>
      <c r="BK1269" s="77"/>
      <c r="BL1269" s="77"/>
      <c r="BM1269" s="77"/>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7"/>
      <c r="BH1270" s="77"/>
      <c r="BI1270" s="77"/>
      <c r="BJ1270" s="77"/>
      <c r="BK1270" s="77"/>
      <c r="BL1270" s="77"/>
      <c r="BM1270" s="77"/>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7"/>
      <c r="BH1271" s="77"/>
      <c r="BI1271" s="77"/>
      <c r="BJ1271" s="77"/>
      <c r="BK1271" s="77"/>
      <c r="BL1271" s="77"/>
      <c r="BM1271" s="77"/>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7"/>
      <c r="BH1272" s="77"/>
      <c r="BI1272" s="77"/>
      <c r="BJ1272" s="77"/>
      <c r="BK1272" s="77"/>
      <c r="BL1272" s="77"/>
      <c r="BM1272" s="77"/>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7"/>
      <c r="BH1273" s="77"/>
      <c r="BI1273" s="77"/>
      <c r="BJ1273" s="77"/>
      <c r="BK1273" s="77"/>
      <c r="BL1273" s="77"/>
      <c r="BM1273" s="77"/>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7"/>
      <c r="BH1274" s="77"/>
      <c r="BI1274" s="77"/>
      <c r="BJ1274" s="77"/>
      <c r="BK1274" s="77"/>
      <c r="BL1274" s="77"/>
      <c r="BM1274" s="77"/>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7"/>
      <c r="BH1275" s="77"/>
      <c r="BI1275" s="77"/>
      <c r="BJ1275" s="77"/>
      <c r="BK1275" s="77"/>
      <c r="BL1275" s="77"/>
      <c r="BM1275" s="77"/>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7"/>
      <c r="BH1276" s="77"/>
      <c r="BI1276" s="77"/>
      <c r="BJ1276" s="77"/>
      <c r="BK1276" s="77"/>
      <c r="BL1276" s="77"/>
      <c r="BM1276" s="77"/>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7"/>
      <c r="BH1277" s="77"/>
      <c r="BI1277" s="77"/>
      <c r="BJ1277" s="77"/>
      <c r="BK1277" s="77"/>
      <c r="BL1277" s="77"/>
      <c r="BM1277" s="77"/>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7"/>
      <c r="BH1278" s="77"/>
      <c r="BI1278" s="77"/>
      <c r="BJ1278" s="77"/>
      <c r="BK1278" s="77"/>
      <c r="BL1278" s="77"/>
      <c r="BM1278" s="77"/>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7"/>
      <c r="BH1279" s="77"/>
      <c r="BI1279" s="77"/>
      <c r="BJ1279" s="77"/>
      <c r="BK1279" s="77"/>
      <c r="BL1279" s="77"/>
      <c r="BM1279" s="77"/>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7"/>
      <c r="BH1280" s="77"/>
      <c r="BI1280" s="77"/>
      <c r="BJ1280" s="77"/>
      <c r="BK1280" s="77"/>
      <c r="BL1280" s="77"/>
      <c r="BM1280" s="77"/>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7"/>
      <c r="BH1281" s="77"/>
      <c r="BI1281" s="77"/>
      <c r="BJ1281" s="77"/>
      <c r="BK1281" s="77"/>
      <c r="BL1281" s="77"/>
      <c r="BM1281" s="77"/>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7"/>
      <c r="BH1282" s="77"/>
      <c r="BI1282" s="77"/>
      <c r="BJ1282" s="77"/>
      <c r="BK1282" s="77"/>
      <c r="BL1282" s="77"/>
      <c r="BM1282" s="77"/>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7"/>
      <c r="BH1283" s="77"/>
      <c r="BI1283" s="77"/>
      <c r="BJ1283" s="77"/>
      <c r="BK1283" s="77"/>
      <c r="BL1283" s="77"/>
      <c r="BM1283" s="77"/>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7"/>
      <c r="BH1284" s="77"/>
      <c r="BI1284" s="77"/>
      <c r="BJ1284" s="77"/>
      <c r="BK1284" s="77"/>
      <c r="BL1284" s="77"/>
      <c r="BM1284" s="77"/>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7"/>
      <c r="BH1285" s="77"/>
      <c r="BI1285" s="77"/>
      <c r="BJ1285" s="77"/>
      <c r="BK1285" s="77"/>
      <c r="BL1285" s="77"/>
      <c r="BM1285" s="77"/>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7"/>
      <c r="BH1286" s="77"/>
      <c r="BI1286" s="77"/>
      <c r="BJ1286" s="77"/>
      <c r="BK1286" s="77"/>
      <c r="BL1286" s="77"/>
      <c r="BM1286" s="77"/>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7"/>
      <c r="BH1287" s="77"/>
      <c r="BI1287" s="77"/>
      <c r="BJ1287" s="77"/>
      <c r="BK1287" s="77"/>
      <c r="BL1287" s="77"/>
      <c r="BM1287" s="77"/>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7"/>
      <c r="BH1288" s="77"/>
      <c r="BI1288" s="77"/>
      <c r="BJ1288" s="77"/>
      <c r="BK1288" s="77"/>
      <c r="BL1288" s="77"/>
      <c r="BM1288" s="77"/>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7"/>
      <c r="BH1289" s="77"/>
      <c r="BI1289" s="77"/>
      <c r="BJ1289" s="77"/>
      <c r="BK1289" s="77"/>
      <c r="BL1289" s="77"/>
      <c r="BM1289" s="77"/>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7"/>
      <c r="BH1290" s="77"/>
      <c r="BI1290" s="77"/>
      <c r="BJ1290" s="77"/>
      <c r="BK1290" s="77"/>
      <c r="BL1290" s="77"/>
      <c r="BM1290" s="77"/>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7"/>
      <c r="BH1291" s="77"/>
      <c r="BI1291" s="77"/>
      <c r="BJ1291" s="77"/>
      <c r="BK1291" s="77"/>
      <c r="BL1291" s="77"/>
      <c r="BM1291" s="77"/>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7"/>
      <c r="BH1292" s="77"/>
      <c r="BI1292" s="77"/>
      <c r="BJ1292" s="77"/>
      <c r="BK1292" s="77"/>
      <c r="BL1292" s="77"/>
      <c r="BM1292" s="77"/>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7"/>
      <c r="BH1293" s="77"/>
      <c r="BI1293" s="77"/>
      <c r="BJ1293" s="77"/>
      <c r="BK1293" s="77"/>
      <c r="BL1293" s="77"/>
      <c r="BM1293" s="77"/>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7"/>
      <c r="BH1294" s="77"/>
      <c r="BI1294" s="77"/>
      <c r="BJ1294" s="77"/>
      <c r="BK1294" s="77"/>
      <c r="BL1294" s="77"/>
      <c r="BM1294" s="77"/>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7"/>
      <c r="BH1295" s="77"/>
      <c r="BI1295" s="77"/>
      <c r="BJ1295" s="77"/>
      <c r="BK1295" s="77"/>
      <c r="BL1295" s="77"/>
      <c r="BM1295" s="77"/>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7"/>
      <c r="BH1296" s="77"/>
      <c r="BI1296" s="77"/>
      <c r="BJ1296" s="77"/>
      <c r="BK1296" s="77"/>
      <c r="BL1296" s="77"/>
      <c r="BM1296" s="77"/>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7"/>
      <c r="BH1297" s="77"/>
      <c r="BI1297" s="77"/>
      <c r="BJ1297" s="77"/>
      <c r="BK1297" s="77"/>
      <c r="BL1297" s="77"/>
      <c r="BM1297" s="77"/>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7"/>
      <c r="BH1298" s="77"/>
      <c r="BI1298" s="77"/>
      <c r="BJ1298" s="77"/>
      <c r="BK1298" s="77"/>
      <c r="BL1298" s="77"/>
      <c r="BM1298" s="77"/>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7"/>
      <c r="BH1299" s="77"/>
      <c r="BI1299" s="77"/>
      <c r="BJ1299" s="77"/>
      <c r="BK1299" s="77"/>
      <c r="BL1299" s="77"/>
      <c r="BM1299" s="77"/>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7"/>
      <c r="BH1300" s="77"/>
      <c r="BI1300" s="77"/>
      <c r="BJ1300" s="77"/>
      <c r="BK1300" s="77"/>
      <c r="BL1300" s="77"/>
      <c r="BM1300" s="77"/>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7"/>
      <c r="BH1301" s="77"/>
      <c r="BI1301" s="77"/>
      <c r="BJ1301" s="77"/>
      <c r="BK1301" s="77"/>
      <c r="BL1301" s="77"/>
      <c r="BM1301" s="77"/>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7"/>
      <c r="BH1302" s="77"/>
      <c r="BI1302" s="77"/>
      <c r="BJ1302" s="77"/>
      <c r="BK1302" s="77"/>
      <c r="BL1302" s="77"/>
      <c r="BM1302" s="77"/>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7"/>
      <c r="BH1303" s="77"/>
      <c r="BI1303" s="77"/>
      <c r="BJ1303" s="77"/>
      <c r="BK1303" s="77"/>
      <c r="BL1303" s="77"/>
      <c r="BM1303" s="77"/>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7"/>
      <c r="BH1304" s="77"/>
      <c r="BI1304" s="77"/>
      <c r="BJ1304" s="77"/>
      <c r="BK1304" s="77"/>
      <c r="BL1304" s="77"/>
      <c r="BM1304" s="77"/>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7"/>
      <c r="BH1305" s="77"/>
      <c r="BI1305" s="77"/>
      <c r="BJ1305" s="77"/>
      <c r="BK1305" s="77"/>
      <c r="BL1305" s="77"/>
      <c r="BM1305" s="77"/>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7"/>
      <c r="BH1306" s="77"/>
      <c r="BI1306" s="77"/>
      <c r="BJ1306" s="77"/>
      <c r="BK1306" s="77"/>
      <c r="BL1306" s="77"/>
      <c r="BM1306" s="77"/>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7"/>
      <c r="BH1307" s="77"/>
      <c r="BI1307" s="77"/>
      <c r="BJ1307" s="77"/>
      <c r="BK1307" s="77"/>
      <c r="BL1307" s="77"/>
      <c r="BM1307" s="77"/>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7"/>
      <c r="BH1308" s="77"/>
      <c r="BI1308" s="77"/>
      <c r="BJ1308" s="77"/>
      <c r="BK1308" s="77"/>
      <c r="BL1308" s="77"/>
      <c r="BM1308" s="77"/>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7"/>
      <c r="BH1309" s="77"/>
      <c r="BI1309" s="77"/>
      <c r="BJ1309" s="77"/>
      <c r="BK1309" s="77"/>
      <c r="BL1309" s="77"/>
      <c r="BM1309" s="77"/>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7"/>
      <c r="BH1310" s="77"/>
      <c r="BI1310" s="77"/>
      <c r="BJ1310" s="77"/>
      <c r="BK1310" s="77"/>
      <c r="BL1310" s="77"/>
      <c r="BM1310" s="77"/>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7"/>
      <c r="BH1311" s="77"/>
      <c r="BI1311" s="77"/>
      <c r="BJ1311" s="77"/>
      <c r="BK1311" s="77"/>
      <c r="BL1311" s="77"/>
      <c r="BM1311" s="77"/>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7"/>
      <c r="BH1312" s="77"/>
      <c r="BI1312" s="77"/>
      <c r="BJ1312" s="77"/>
      <c r="BK1312" s="77"/>
      <c r="BL1312" s="77"/>
      <c r="BM1312" s="77"/>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7"/>
      <c r="BH1313" s="77"/>
      <c r="BI1313" s="77"/>
      <c r="BJ1313" s="77"/>
      <c r="BK1313" s="77"/>
      <c r="BL1313" s="77"/>
      <c r="BM1313" s="77"/>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7"/>
      <c r="BH1314" s="77"/>
      <c r="BI1314" s="77"/>
      <c r="BJ1314" s="77"/>
      <c r="BK1314" s="77"/>
      <c r="BL1314" s="77"/>
      <c r="BM1314" s="77"/>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7"/>
      <c r="BH1315" s="77"/>
      <c r="BI1315" s="77"/>
      <c r="BJ1315" s="77"/>
      <c r="BK1315" s="77"/>
      <c r="BL1315" s="77"/>
      <c r="BM1315" s="77"/>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7"/>
      <c r="BH1316" s="77"/>
      <c r="BI1316" s="77"/>
      <c r="BJ1316" s="77"/>
      <c r="BK1316" s="77"/>
      <c r="BL1316" s="77"/>
      <c r="BM1316" s="77"/>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7"/>
      <c r="BH1317" s="77"/>
      <c r="BI1317" s="77"/>
      <c r="BJ1317" s="77"/>
      <c r="BK1317" s="77"/>
      <c r="BL1317" s="77"/>
      <c r="BM1317" s="77"/>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7"/>
      <c r="BH1318" s="77"/>
      <c r="BI1318" s="77"/>
      <c r="BJ1318" s="77"/>
      <c r="BK1318" s="77"/>
      <c r="BL1318" s="77"/>
      <c r="BM1318" s="77"/>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7"/>
      <c r="BH1319" s="77"/>
      <c r="BI1319" s="77"/>
      <c r="BJ1319" s="77"/>
      <c r="BK1319" s="77"/>
      <c r="BL1319" s="77"/>
      <c r="BM1319" s="77"/>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7"/>
      <c r="BH1320" s="77"/>
      <c r="BI1320" s="77"/>
      <c r="BJ1320" s="77"/>
      <c r="BK1320" s="77"/>
      <c r="BL1320" s="77"/>
      <c r="BM1320" s="77"/>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7"/>
      <c r="BH1321" s="77"/>
      <c r="BI1321" s="77"/>
      <c r="BJ1321" s="77"/>
      <c r="BK1321" s="77"/>
      <c r="BL1321" s="77"/>
      <c r="BM1321" s="77"/>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7"/>
      <c r="BH1322" s="77"/>
      <c r="BI1322" s="77"/>
      <c r="BJ1322" s="77"/>
      <c r="BK1322" s="77"/>
      <c r="BL1322" s="77"/>
      <c r="BM1322" s="77"/>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7"/>
      <c r="BH1323" s="77"/>
      <c r="BI1323" s="77"/>
      <c r="BJ1323" s="77"/>
      <c r="BK1323" s="77"/>
      <c r="BL1323" s="77"/>
      <c r="BM1323" s="77"/>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7"/>
      <c r="BH1324" s="77"/>
      <c r="BI1324" s="77"/>
      <c r="BJ1324" s="77"/>
      <c r="BK1324" s="77"/>
      <c r="BL1324" s="77"/>
      <c r="BM1324" s="77"/>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7"/>
      <c r="BH1325" s="77"/>
      <c r="BI1325" s="77"/>
      <c r="BJ1325" s="77"/>
      <c r="BK1325" s="77"/>
      <c r="BL1325" s="77"/>
      <c r="BM1325" s="77"/>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7"/>
      <c r="BH1326" s="77"/>
      <c r="BI1326" s="77"/>
      <c r="BJ1326" s="77"/>
      <c r="BK1326" s="77"/>
      <c r="BL1326" s="77"/>
      <c r="BM1326" s="77"/>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7"/>
      <c r="BH1327" s="77"/>
      <c r="BI1327" s="77"/>
      <c r="BJ1327" s="77"/>
      <c r="BK1327" s="77"/>
      <c r="BL1327" s="77"/>
      <c r="BM1327" s="77"/>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7"/>
      <c r="BH1328" s="77"/>
      <c r="BI1328" s="77"/>
      <c r="BJ1328" s="77"/>
      <c r="BK1328" s="77"/>
      <c r="BL1328" s="77"/>
      <c r="BM1328" s="77"/>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7"/>
      <c r="BH1329" s="77"/>
      <c r="BI1329" s="77"/>
      <c r="BJ1329" s="77"/>
      <c r="BK1329" s="77"/>
      <c r="BL1329" s="77"/>
      <c r="BM1329" s="77"/>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7"/>
      <c r="BH1330" s="77"/>
      <c r="BI1330" s="77"/>
      <c r="BJ1330" s="77"/>
      <c r="BK1330" s="77"/>
      <c r="BL1330" s="77"/>
      <c r="BM1330" s="77"/>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7"/>
      <c r="BH1331" s="77"/>
      <c r="BI1331" s="77"/>
      <c r="BJ1331" s="77"/>
      <c r="BK1331" s="77"/>
      <c r="BL1331" s="77"/>
      <c r="BM1331" s="77"/>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7"/>
      <c r="BH1332" s="77"/>
      <c r="BI1332" s="77"/>
      <c r="BJ1332" s="77"/>
      <c r="BK1332" s="77"/>
      <c r="BL1332" s="77"/>
      <c r="BM1332" s="77"/>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7"/>
      <c r="BH1333" s="77"/>
      <c r="BI1333" s="77"/>
      <c r="BJ1333" s="77"/>
      <c r="BK1333" s="77"/>
      <c r="BL1333" s="77"/>
      <c r="BM1333" s="77"/>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7"/>
      <c r="BH1334" s="77"/>
      <c r="BI1334" s="77"/>
      <c r="BJ1334" s="77"/>
      <c r="BK1334" s="77"/>
      <c r="BL1334" s="77"/>
      <c r="BM1334" s="77"/>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7"/>
      <c r="BH1335" s="77"/>
      <c r="BI1335" s="77"/>
      <c r="BJ1335" s="77"/>
      <c r="BK1335" s="77"/>
      <c r="BL1335" s="77"/>
      <c r="BM1335" s="77"/>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7"/>
      <c r="BH1336" s="77"/>
      <c r="BI1336" s="77"/>
      <c r="BJ1336" s="77"/>
      <c r="BK1336" s="77"/>
      <c r="BL1336" s="77"/>
      <c r="BM1336" s="77"/>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7"/>
      <c r="BH1337" s="77"/>
      <c r="BI1337" s="77"/>
      <c r="BJ1337" s="77"/>
      <c r="BK1337" s="77"/>
      <c r="BL1337" s="77"/>
      <c r="BM1337" s="77"/>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7"/>
      <c r="BH1338" s="77"/>
      <c r="BI1338" s="77"/>
      <c r="BJ1338" s="77"/>
      <c r="BK1338" s="77"/>
      <c r="BL1338" s="77"/>
      <c r="BM1338" s="77"/>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7"/>
      <c r="BH1339" s="77"/>
      <c r="BI1339" s="77"/>
      <c r="BJ1339" s="77"/>
      <c r="BK1339" s="77"/>
      <c r="BL1339" s="77"/>
      <c r="BM1339" s="77"/>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7"/>
      <c r="BH1340" s="77"/>
      <c r="BI1340" s="77"/>
      <c r="BJ1340" s="77"/>
      <c r="BK1340" s="77"/>
      <c r="BL1340" s="77"/>
      <c r="BM1340" s="77"/>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7"/>
      <c r="BH1341" s="77"/>
      <c r="BI1341" s="77"/>
      <c r="BJ1341" s="77"/>
      <c r="BK1341" s="77"/>
      <c r="BL1341" s="77"/>
      <c r="BM1341" s="77"/>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7"/>
      <c r="BH1342" s="77"/>
      <c r="BI1342" s="77"/>
      <c r="BJ1342" s="77"/>
      <c r="BK1342" s="77"/>
      <c r="BL1342" s="77"/>
      <c r="BM1342" s="77"/>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7"/>
      <c r="BH1343" s="77"/>
      <c r="BI1343" s="77"/>
      <c r="BJ1343" s="77"/>
      <c r="BK1343" s="77"/>
      <c r="BL1343" s="77"/>
      <c r="BM1343" s="77"/>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7"/>
      <c r="BH1344" s="77"/>
      <c r="BI1344" s="77"/>
      <c r="BJ1344" s="77"/>
      <c r="BK1344" s="77"/>
      <c r="BL1344" s="77"/>
      <c r="BM1344" s="77"/>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7"/>
      <c r="BH1345" s="77"/>
      <c r="BI1345" s="77"/>
      <c r="BJ1345" s="77"/>
      <c r="BK1345" s="77"/>
      <c r="BL1345" s="77"/>
      <c r="BM1345" s="77"/>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7"/>
      <c r="BH1346" s="77"/>
      <c r="BI1346" s="77"/>
      <c r="BJ1346" s="77"/>
      <c r="BK1346" s="77"/>
      <c r="BL1346" s="77"/>
      <c r="BM1346" s="77"/>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7"/>
      <c r="BH1347" s="77"/>
      <c r="BI1347" s="77"/>
      <c r="BJ1347" s="77"/>
      <c r="BK1347" s="77"/>
      <c r="BL1347" s="77"/>
      <c r="BM1347" s="77"/>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7"/>
      <c r="BH1348" s="77"/>
      <c r="BI1348" s="77"/>
      <c r="BJ1348" s="77"/>
      <c r="BK1348" s="77"/>
      <c r="BL1348" s="77"/>
      <c r="BM1348" s="77"/>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7"/>
      <c r="BH1349" s="77"/>
      <c r="BI1349" s="77"/>
      <c r="BJ1349" s="77"/>
      <c r="BK1349" s="77"/>
      <c r="BL1349" s="77"/>
      <c r="BM1349" s="77"/>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7"/>
      <c r="BH1350" s="77"/>
      <c r="BI1350" s="77"/>
      <c r="BJ1350" s="77"/>
      <c r="BK1350" s="77"/>
      <c r="BL1350" s="77"/>
      <c r="BM1350" s="77"/>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7"/>
      <c r="BH1351" s="77"/>
      <c r="BI1351" s="77"/>
      <c r="BJ1351" s="77"/>
      <c r="BK1351" s="77"/>
      <c r="BL1351" s="77"/>
      <c r="BM1351" s="77"/>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7"/>
      <c r="BH1352" s="77"/>
      <c r="BI1352" s="77"/>
      <c r="BJ1352" s="77"/>
      <c r="BK1352" s="77"/>
      <c r="BL1352" s="77"/>
      <c r="BM1352" s="77"/>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7"/>
      <c r="BH1353" s="77"/>
      <c r="BI1353" s="77"/>
      <c r="BJ1353" s="77"/>
      <c r="BK1353" s="77"/>
      <c r="BL1353" s="77"/>
      <c r="BM1353" s="77"/>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7"/>
      <c r="BH1354" s="77"/>
      <c r="BI1354" s="77"/>
      <c r="BJ1354" s="77"/>
      <c r="BK1354" s="77"/>
      <c r="BL1354" s="77"/>
      <c r="BM1354" s="77"/>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7"/>
      <c r="BH1355" s="77"/>
      <c r="BI1355" s="77"/>
      <c r="BJ1355" s="77"/>
      <c r="BK1355" s="77"/>
      <c r="BL1355" s="77"/>
      <c r="BM1355" s="77"/>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7"/>
      <c r="BH1356" s="77"/>
      <c r="BI1356" s="77"/>
      <c r="BJ1356" s="77"/>
      <c r="BK1356" s="77"/>
      <c r="BL1356" s="77"/>
      <c r="BM1356" s="77"/>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7"/>
      <c r="BH1357" s="77"/>
      <c r="BI1357" s="77"/>
      <c r="BJ1357" s="77"/>
      <c r="BK1357" s="77"/>
      <c r="BL1357" s="77"/>
      <c r="BM1357" s="77"/>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7"/>
      <c r="BH1358" s="77"/>
      <c r="BI1358" s="77"/>
      <c r="BJ1358" s="77"/>
      <c r="BK1358" s="77"/>
      <c r="BL1358" s="77"/>
      <c r="BM1358" s="77"/>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7"/>
      <c r="BH1359" s="77"/>
      <c r="BI1359" s="77"/>
      <c r="BJ1359" s="77"/>
      <c r="BK1359" s="77"/>
      <c r="BL1359" s="77"/>
      <c r="BM1359" s="77"/>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7"/>
      <c r="BH1360" s="77"/>
      <c r="BI1360" s="77"/>
      <c r="BJ1360" s="77"/>
      <c r="BK1360" s="77"/>
      <c r="BL1360" s="77"/>
      <c r="BM1360" s="77"/>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7"/>
      <c r="BH1361" s="77"/>
      <c r="BI1361" s="77"/>
      <c r="BJ1361" s="77"/>
      <c r="BK1361" s="77"/>
      <c r="BL1361" s="77"/>
      <c r="BM1361" s="77"/>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7"/>
      <c r="BH1362" s="77"/>
      <c r="BI1362" s="77"/>
      <c r="BJ1362" s="77"/>
      <c r="BK1362" s="77"/>
      <c r="BL1362" s="77"/>
      <c r="BM1362" s="77"/>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7"/>
      <c r="BH1363" s="77"/>
      <c r="BI1363" s="77"/>
      <c r="BJ1363" s="77"/>
      <c r="BK1363" s="77"/>
      <c r="BL1363" s="77"/>
      <c r="BM1363" s="77"/>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7"/>
      <c r="BH1364" s="77"/>
      <c r="BI1364" s="77"/>
      <c r="BJ1364" s="77"/>
      <c r="BK1364" s="77"/>
      <c r="BL1364" s="77"/>
      <c r="BM1364" s="77"/>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7"/>
      <c r="BH1365" s="77"/>
      <c r="BI1365" s="77"/>
      <c r="BJ1365" s="77"/>
      <c r="BK1365" s="77"/>
      <c r="BL1365" s="77"/>
      <c r="BM1365" s="77"/>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7"/>
      <c r="BH1366" s="77"/>
      <c r="BI1366" s="77"/>
      <c r="BJ1366" s="77"/>
      <c r="BK1366" s="77"/>
      <c r="BL1366" s="77"/>
      <c r="BM1366" s="77"/>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7"/>
      <c r="BH1367" s="77"/>
      <c r="BI1367" s="77"/>
      <c r="BJ1367" s="77"/>
      <c r="BK1367" s="77"/>
      <c r="BL1367" s="77"/>
      <c r="BM1367" s="77"/>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7"/>
      <c r="BH1368" s="77"/>
      <c r="BI1368" s="77"/>
      <c r="BJ1368" s="77"/>
      <c r="BK1368" s="77"/>
      <c r="BL1368" s="77"/>
      <c r="BM1368" s="77"/>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7"/>
      <c r="BH1369" s="77"/>
      <c r="BI1369" s="77"/>
      <c r="BJ1369" s="77"/>
      <c r="BK1369" s="77"/>
      <c r="BL1369" s="77"/>
      <c r="BM1369" s="77"/>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7"/>
      <c r="BH1370" s="77"/>
      <c r="BI1370" s="77"/>
      <c r="BJ1370" s="77"/>
      <c r="BK1370" s="77"/>
      <c r="BL1370" s="77"/>
      <c r="BM1370" s="77"/>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7"/>
      <c r="BH1371" s="77"/>
      <c r="BI1371" s="77"/>
      <c r="BJ1371" s="77"/>
      <c r="BK1371" s="77"/>
      <c r="BL1371" s="77"/>
      <c r="BM1371" s="77"/>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7"/>
      <c r="BH1372" s="77"/>
      <c r="BI1372" s="77"/>
      <c r="BJ1372" s="77"/>
      <c r="BK1372" s="77"/>
      <c r="BL1372" s="77"/>
      <c r="BM1372" s="77"/>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7"/>
      <c r="BH1373" s="77"/>
      <c r="BI1373" s="77"/>
      <c r="BJ1373" s="77"/>
      <c r="BK1373" s="77"/>
      <c r="BL1373" s="77"/>
      <c r="BM1373" s="77"/>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7"/>
      <c r="BH1374" s="77"/>
      <c r="BI1374" s="77"/>
      <c r="BJ1374" s="77"/>
      <c r="BK1374" s="77"/>
      <c r="BL1374" s="77"/>
      <c r="BM1374" s="77"/>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7"/>
      <c r="BH1375" s="77"/>
      <c r="BI1375" s="77"/>
      <c r="BJ1375" s="77"/>
      <c r="BK1375" s="77"/>
      <c r="BL1375" s="77"/>
      <c r="BM1375" s="77"/>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7"/>
      <c r="BH1376" s="77"/>
      <c r="BI1376" s="77"/>
      <c r="BJ1376" s="77"/>
      <c r="BK1376" s="77"/>
      <c r="BL1376" s="77"/>
      <c r="BM1376" s="77"/>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7"/>
      <c r="BH1377" s="77"/>
      <c r="BI1377" s="77"/>
      <c r="BJ1377" s="77"/>
      <c r="BK1377" s="77"/>
      <c r="BL1377" s="77"/>
      <c r="BM1377" s="77"/>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7"/>
      <c r="BH1378" s="77"/>
      <c r="BI1378" s="77"/>
      <c r="BJ1378" s="77"/>
      <c r="BK1378" s="77"/>
      <c r="BL1378" s="77"/>
      <c r="BM1378" s="77"/>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7"/>
      <c r="BH1379" s="77"/>
      <c r="BI1379" s="77"/>
      <c r="BJ1379" s="77"/>
      <c r="BK1379" s="77"/>
      <c r="BL1379" s="77"/>
      <c r="BM1379" s="77"/>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7"/>
      <c r="BH1380" s="77"/>
      <c r="BI1380" s="77"/>
      <c r="BJ1380" s="77"/>
      <c r="BK1380" s="77"/>
      <c r="BL1380" s="77"/>
      <c r="BM1380" s="77"/>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7"/>
      <c r="BH1381" s="77"/>
      <c r="BI1381" s="77"/>
      <c r="BJ1381" s="77"/>
      <c r="BK1381" s="77"/>
      <c r="BL1381" s="77"/>
      <c r="BM1381" s="77"/>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7"/>
      <c r="BH1382" s="77"/>
      <c r="BI1382" s="77"/>
      <c r="BJ1382" s="77"/>
      <c r="BK1382" s="77"/>
      <c r="BL1382" s="77"/>
      <c r="BM1382" s="77"/>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7"/>
      <c r="BH1383" s="77"/>
      <c r="BI1383" s="77"/>
      <c r="BJ1383" s="77"/>
      <c r="BK1383" s="77"/>
      <c r="BL1383" s="77"/>
      <c r="BM1383" s="77"/>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7"/>
      <c r="BH1384" s="77"/>
      <c r="BI1384" s="77"/>
      <c r="BJ1384" s="77"/>
      <c r="BK1384" s="77"/>
      <c r="BL1384" s="77"/>
      <c r="BM1384" s="77"/>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7"/>
      <c r="BH1385" s="77"/>
      <c r="BI1385" s="77"/>
      <c r="BJ1385" s="77"/>
      <c r="BK1385" s="77"/>
      <c r="BL1385" s="77"/>
      <c r="BM1385" s="77"/>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7"/>
      <c r="BH1386" s="77"/>
      <c r="BI1386" s="77"/>
      <c r="BJ1386" s="77"/>
      <c r="BK1386" s="77"/>
      <c r="BL1386" s="77"/>
      <c r="BM1386" s="77"/>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7"/>
      <c r="BH1387" s="77"/>
      <c r="BI1387" s="77"/>
      <c r="BJ1387" s="77"/>
      <c r="BK1387" s="77"/>
      <c r="BL1387" s="77"/>
      <c r="BM1387" s="77"/>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7"/>
      <c r="BH1388" s="77"/>
      <c r="BI1388" s="77"/>
      <c r="BJ1388" s="77"/>
      <c r="BK1388" s="77"/>
      <c r="BL1388" s="77"/>
      <c r="BM1388" s="77"/>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7"/>
      <c r="BH1389" s="77"/>
      <c r="BI1389" s="77"/>
      <c r="BJ1389" s="77"/>
      <c r="BK1389" s="77"/>
      <c r="BL1389" s="77"/>
      <c r="BM1389" s="77"/>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7"/>
      <c r="BH1390" s="77"/>
      <c r="BI1390" s="77"/>
      <c r="BJ1390" s="77"/>
      <c r="BK1390" s="77"/>
      <c r="BL1390" s="77"/>
      <c r="BM1390" s="77"/>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7"/>
      <c r="BH1391" s="77"/>
      <c r="BI1391" s="77"/>
      <c r="BJ1391" s="77"/>
      <c r="BK1391" s="77"/>
      <c r="BL1391" s="77"/>
      <c r="BM1391" s="77"/>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7"/>
      <c r="BH1392" s="77"/>
      <c r="BI1392" s="77"/>
      <c r="BJ1392" s="77"/>
      <c r="BK1392" s="77"/>
      <c r="BL1392" s="77"/>
      <c r="BM1392" s="77"/>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7"/>
      <c r="BH1393" s="77"/>
      <c r="BI1393" s="77"/>
      <c r="BJ1393" s="77"/>
      <c r="BK1393" s="77"/>
      <c r="BL1393" s="77"/>
      <c r="BM1393" s="77"/>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7"/>
      <c r="BH1394" s="77"/>
      <c r="BI1394" s="77"/>
      <c r="BJ1394" s="77"/>
      <c r="BK1394" s="77"/>
      <c r="BL1394" s="77"/>
      <c r="BM1394" s="77"/>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7"/>
      <c r="BH1395" s="77"/>
      <c r="BI1395" s="77"/>
      <c r="BJ1395" s="77"/>
      <c r="BK1395" s="77"/>
      <c r="BL1395" s="77"/>
      <c r="BM1395" s="77"/>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7"/>
      <c r="BH1396" s="77"/>
      <c r="BI1396" s="77"/>
      <c r="BJ1396" s="77"/>
      <c r="BK1396" s="77"/>
      <c r="BL1396" s="77"/>
      <c r="BM1396" s="77"/>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7"/>
      <c r="BH1397" s="77"/>
      <c r="BI1397" s="77"/>
      <c r="BJ1397" s="77"/>
      <c r="BK1397" s="77"/>
      <c r="BL1397" s="77"/>
      <c r="BM1397" s="77"/>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7"/>
      <c r="BH1398" s="77"/>
      <c r="BI1398" s="77"/>
      <c r="BJ1398" s="77"/>
      <c r="BK1398" s="77"/>
      <c r="BL1398" s="77"/>
      <c r="BM1398" s="77"/>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7"/>
      <c r="BH1399" s="77"/>
      <c r="BI1399" s="77"/>
      <c r="BJ1399" s="77"/>
      <c r="BK1399" s="77"/>
      <c r="BL1399" s="77"/>
      <c r="BM1399" s="77"/>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7"/>
      <c r="BH1400" s="77"/>
      <c r="BI1400" s="77"/>
      <c r="BJ1400" s="77"/>
      <c r="BK1400" s="77"/>
      <c r="BL1400" s="77"/>
      <c r="BM1400" s="77"/>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7"/>
      <c r="BH1401" s="77"/>
      <c r="BI1401" s="77"/>
      <c r="BJ1401" s="77"/>
      <c r="BK1401" s="77"/>
      <c r="BL1401" s="77"/>
      <c r="BM1401" s="77"/>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7"/>
      <c r="BH1402" s="77"/>
      <c r="BI1402" s="77"/>
      <c r="BJ1402" s="77"/>
      <c r="BK1402" s="77"/>
      <c r="BL1402" s="77"/>
      <c r="BM1402" s="77"/>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7"/>
      <c r="BH1403" s="77"/>
      <c r="BI1403" s="77"/>
      <c r="BJ1403" s="77"/>
      <c r="BK1403" s="77"/>
      <c r="BL1403" s="77"/>
      <c r="BM1403" s="77"/>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7"/>
      <c r="BH1404" s="77"/>
      <c r="BI1404" s="77"/>
      <c r="BJ1404" s="77"/>
      <c r="BK1404" s="77"/>
      <c r="BL1404" s="77"/>
      <c r="BM1404" s="77"/>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7"/>
      <c r="BH1405" s="77"/>
      <c r="BI1405" s="77"/>
      <c r="BJ1405" s="77"/>
      <c r="BK1405" s="77"/>
      <c r="BL1405" s="77"/>
      <c r="BM1405" s="77"/>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7"/>
      <c r="BH1406" s="77"/>
      <c r="BI1406" s="77"/>
      <c r="BJ1406" s="77"/>
      <c r="BK1406" s="77"/>
      <c r="BL1406" s="77"/>
      <c r="BM1406" s="77"/>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7"/>
      <c r="BH1407" s="77"/>
      <c r="BI1407" s="77"/>
      <c r="BJ1407" s="77"/>
      <c r="BK1407" s="77"/>
      <c r="BL1407" s="77"/>
      <c r="BM1407" s="77"/>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7"/>
      <c r="BH1408" s="77"/>
      <c r="BI1408" s="77"/>
      <c r="BJ1408" s="77"/>
      <c r="BK1408" s="77"/>
      <c r="BL1408" s="77"/>
      <c r="BM1408" s="77"/>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7"/>
      <c r="BH1409" s="77"/>
      <c r="BI1409" s="77"/>
      <c r="BJ1409" s="77"/>
      <c r="BK1409" s="77"/>
      <c r="BL1409" s="77"/>
      <c r="BM1409" s="77"/>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7"/>
      <c r="BH1410" s="77"/>
      <c r="BI1410" s="77"/>
      <c r="BJ1410" s="77"/>
      <c r="BK1410" s="77"/>
      <c r="BL1410" s="77"/>
      <c r="BM1410" s="77"/>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7"/>
      <c r="BH1411" s="77"/>
      <c r="BI1411" s="77"/>
      <c r="BJ1411" s="77"/>
      <c r="BK1411" s="77"/>
      <c r="BL1411" s="77"/>
      <c r="BM1411" s="77"/>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7"/>
      <c r="BH1412" s="77"/>
      <c r="BI1412" s="77"/>
      <c r="BJ1412" s="77"/>
      <c r="BK1412" s="77"/>
      <c r="BL1412" s="77"/>
      <c r="BM1412" s="77"/>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7"/>
      <c r="BH1413" s="77"/>
      <c r="BI1413" s="77"/>
      <c r="BJ1413" s="77"/>
      <c r="BK1413" s="77"/>
      <c r="BL1413" s="77"/>
      <c r="BM1413" s="77"/>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7"/>
      <c r="BH1414" s="77"/>
      <c r="BI1414" s="77"/>
      <c r="BJ1414" s="77"/>
      <c r="BK1414" s="77"/>
      <c r="BL1414" s="77"/>
      <c r="BM1414" s="77"/>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7"/>
      <c r="BH1415" s="77"/>
      <c r="BI1415" s="77"/>
      <c r="BJ1415" s="77"/>
      <c r="BK1415" s="77"/>
      <c r="BL1415" s="77"/>
      <c r="BM1415" s="77"/>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7"/>
      <c r="BH1416" s="77"/>
      <c r="BI1416" s="77"/>
      <c r="BJ1416" s="77"/>
      <c r="BK1416" s="77"/>
      <c r="BL1416" s="77"/>
      <c r="BM1416" s="77"/>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7"/>
      <c r="BH1417" s="77"/>
      <c r="BI1417" s="77"/>
      <c r="BJ1417" s="77"/>
      <c r="BK1417" s="77"/>
      <c r="BL1417" s="77"/>
      <c r="BM1417" s="77"/>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7"/>
      <c r="BH1418" s="77"/>
      <c r="BI1418" s="77"/>
      <c r="BJ1418" s="77"/>
      <c r="BK1418" s="77"/>
      <c r="BL1418" s="77"/>
      <c r="BM1418" s="77"/>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7"/>
      <c r="BH1419" s="77"/>
      <c r="BI1419" s="77"/>
      <c r="BJ1419" s="77"/>
      <c r="BK1419" s="77"/>
      <c r="BL1419" s="77"/>
      <c r="BM1419" s="77"/>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7"/>
      <c r="BH1420" s="77"/>
      <c r="BI1420" s="77"/>
      <c r="BJ1420" s="77"/>
      <c r="BK1420" s="77"/>
      <c r="BL1420" s="77"/>
      <c r="BM1420" s="77"/>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7"/>
      <c r="BH1421" s="77"/>
      <c r="BI1421" s="77"/>
      <c r="BJ1421" s="77"/>
      <c r="BK1421" s="77"/>
      <c r="BL1421" s="77"/>
      <c r="BM1421" s="77"/>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7"/>
      <c r="BH1422" s="77"/>
      <c r="BI1422" s="77"/>
      <c r="BJ1422" s="77"/>
      <c r="BK1422" s="77"/>
      <c r="BL1422" s="77"/>
      <c r="BM1422" s="77"/>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7"/>
      <c r="BH1423" s="77"/>
      <c r="BI1423" s="77"/>
      <c r="BJ1423" s="77"/>
      <c r="BK1423" s="77"/>
      <c r="BL1423" s="77"/>
      <c r="BM1423" s="77"/>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7"/>
      <c r="BH1424" s="77"/>
      <c r="BI1424" s="77"/>
      <c r="BJ1424" s="77"/>
      <c r="BK1424" s="77"/>
      <c r="BL1424" s="77"/>
      <c r="BM1424" s="77"/>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7"/>
      <c r="BH1425" s="77"/>
      <c r="BI1425" s="77"/>
      <c r="BJ1425" s="77"/>
      <c r="BK1425" s="77"/>
      <c r="BL1425" s="77"/>
      <c r="BM1425" s="77"/>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7"/>
      <c r="BH1426" s="77"/>
      <c r="BI1426" s="77"/>
      <c r="BJ1426" s="77"/>
      <c r="BK1426" s="77"/>
      <c r="BL1426" s="77"/>
      <c r="BM1426" s="77"/>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7"/>
      <c r="BH1427" s="77"/>
      <c r="BI1427" s="77"/>
      <c r="BJ1427" s="77"/>
      <c r="BK1427" s="77"/>
      <c r="BL1427" s="77"/>
      <c r="BM1427" s="77"/>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7"/>
      <c r="BH1428" s="77"/>
      <c r="BI1428" s="77"/>
      <c r="BJ1428" s="77"/>
      <c r="BK1428" s="77"/>
      <c r="BL1428" s="77"/>
      <c r="BM1428" s="77"/>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7"/>
      <c r="BH1429" s="77"/>
      <c r="BI1429" s="77"/>
      <c r="BJ1429" s="77"/>
      <c r="BK1429" s="77"/>
      <c r="BL1429" s="77"/>
      <c r="BM1429" s="77"/>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7"/>
      <c r="BH1430" s="77"/>
      <c r="BI1430" s="77"/>
      <c r="BJ1430" s="77"/>
      <c r="BK1430" s="77"/>
      <c r="BL1430" s="77"/>
      <c r="BM1430" s="77"/>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7"/>
      <c r="BH1431" s="77"/>
      <c r="BI1431" s="77"/>
      <c r="BJ1431" s="77"/>
      <c r="BK1431" s="77"/>
      <c r="BL1431" s="77"/>
      <c r="BM1431" s="77"/>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7"/>
      <c r="BH1432" s="77"/>
      <c r="BI1432" s="77"/>
      <c r="BJ1432" s="77"/>
      <c r="BK1432" s="77"/>
      <c r="BL1432" s="77"/>
      <c r="BM1432" s="77"/>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7"/>
      <c r="BH1433" s="77"/>
      <c r="BI1433" s="77"/>
      <c r="BJ1433" s="77"/>
      <c r="BK1433" s="77"/>
      <c r="BL1433" s="77"/>
      <c r="BM1433" s="77"/>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7"/>
      <c r="BH1434" s="77"/>
      <c r="BI1434" s="77"/>
      <c r="BJ1434" s="77"/>
      <c r="BK1434" s="77"/>
      <c r="BL1434" s="77"/>
      <c r="BM1434" s="77"/>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7"/>
      <c r="BH1435" s="77"/>
      <c r="BI1435" s="77"/>
      <c r="BJ1435" s="77"/>
      <c r="BK1435" s="77"/>
      <c r="BL1435" s="77"/>
      <c r="BM1435" s="77"/>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7"/>
      <c r="BH1436" s="77"/>
      <c r="BI1436" s="77"/>
      <c r="BJ1436" s="77"/>
      <c r="BK1436" s="77"/>
      <c r="BL1436" s="77"/>
      <c r="BM1436" s="77"/>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7"/>
      <c r="BH1437" s="77"/>
      <c r="BI1437" s="77"/>
      <c r="BJ1437" s="77"/>
      <c r="BK1437" s="77"/>
      <c r="BL1437" s="77"/>
      <c r="BM1437" s="77"/>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7"/>
      <c r="BH1438" s="77"/>
      <c r="BI1438" s="77"/>
      <c r="BJ1438" s="77"/>
      <c r="BK1438" s="77"/>
      <c r="BL1438" s="77"/>
      <c r="BM1438" s="77"/>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7"/>
      <c r="BH1439" s="77"/>
      <c r="BI1439" s="77"/>
      <c r="BJ1439" s="77"/>
      <c r="BK1439" s="77"/>
      <c r="BL1439" s="77"/>
      <c r="BM1439" s="77"/>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7"/>
      <c r="BH1440" s="77"/>
      <c r="BI1440" s="77"/>
      <c r="BJ1440" s="77"/>
      <c r="BK1440" s="77"/>
      <c r="BL1440" s="77"/>
      <c r="BM1440" s="77"/>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7"/>
      <c r="BH1441" s="77"/>
      <c r="BI1441" s="77"/>
      <c r="BJ1441" s="77"/>
      <c r="BK1441" s="77"/>
      <c r="BL1441" s="77"/>
      <c r="BM1441" s="77"/>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7"/>
      <c r="BH1442" s="77"/>
      <c r="BI1442" s="77"/>
      <c r="BJ1442" s="77"/>
      <c r="BK1442" s="77"/>
      <c r="BL1442" s="77"/>
      <c r="BM1442" s="77"/>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7"/>
      <c r="BH1443" s="77"/>
      <c r="BI1443" s="77"/>
      <c r="BJ1443" s="77"/>
      <c r="BK1443" s="77"/>
      <c r="BL1443" s="77"/>
      <c r="BM1443" s="77"/>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7"/>
      <c r="BH1444" s="77"/>
      <c r="BI1444" s="77"/>
      <c r="BJ1444" s="77"/>
      <c r="BK1444" s="77"/>
      <c r="BL1444" s="77"/>
      <c r="BM1444" s="77"/>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7"/>
      <c r="BH1445" s="77"/>
      <c r="BI1445" s="77"/>
      <c r="BJ1445" s="77"/>
      <c r="BK1445" s="77"/>
      <c r="BL1445" s="77"/>
      <c r="BM1445" s="77"/>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7"/>
      <c r="BH1446" s="77"/>
      <c r="BI1446" s="77"/>
      <c r="BJ1446" s="77"/>
      <c r="BK1446" s="77"/>
      <c r="BL1446" s="77"/>
      <c r="BM1446" s="77"/>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7"/>
      <c r="BH1447" s="77"/>
      <c r="BI1447" s="77"/>
      <c r="BJ1447" s="77"/>
      <c r="BK1447" s="77"/>
      <c r="BL1447" s="77"/>
      <c r="BM1447" s="77"/>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7"/>
      <c r="BH1448" s="77"/>
      <c r="BI1448" s="77"/>
      <c r="BJ1448" s="77"/>
      <c r="BK1448" s="77"/>
      <c r="BL1448" s="77"/>
      <c r="BM1448" s="77"/>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7"/>
      <c r="BH1449" s="77"/>
      <c r="BI1449" s="77"/>
      <c r="BJ1449" s="77"/>
      <c r="BK1449" s="77"/>
      <c r="BL1449" s="77"/>
      <c r="BM1449" s="77"/>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7"/>
      <c r="BH1450" s="77"/>
      <c r="BI1450" s="77"/>
      <c r="BJ1450" s="77"/>
      <c r="BK1450" s="77"/>
      <c r="BL1450" s="77"/>
      <c r="BM1450" s="77"/>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7"/>
      <c r="BH1451" s="77"/>
      <c r="BI1451" s="77"/>
      <c r="BJ1451" s="77"/>
      <c r="BK1451" s="77"/>
      <c r="BL1451" s="77"/>
      <c r="BM1451" s="77"/>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7"/>
      <c r="BH1452" s="77"/>
      <c r="BI1452" s="77"/>
      <c r="BJ1452" s="77"/>
      <c r="BK1452" s="77"/>
      <c r="BL1452" s="77"/>
      <c r="BM1452" s="77"/>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7"/>
      <c r="BH1453" s="77"/>
      <c r="BI1453" s="77"/>
      <c r="BJ1453" s="77"/>
      <c r="BK1453" s="77"/>
      <c r="BL1453" s="77"/>
      <c r="BM1453" s="77"/>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7"/>
      <c r="BH1454" s="77"/>
      <c r="BI1454" s="77"/>
      <c r="BJ1454" s="77"/>
      <c r="BK1454" s="77"/>
      <c r="BL1454" s="77"/>
      <c r="BM1454" s="77"/>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7"/>
      <c r="BH1455" s="77"/>
      <c r="BI1455" s="77"/>
      <c r="BJ1455" s="77"/>
      <c r="BK1455" s="77"/>
      <c r="BL1455" s="77"/>
      <c r="BM1455" s="77"/>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7"/>
      <c r="BH1456" s="77"/>
      <c r="BI1456" s="77"/>
      <c r="BJ1456" s="77"/>
      <c r="BK1456" s="77"/>
      <c r="BL1456" s="77"/>
      <c r="BM1456" s="77"/>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7"/>
      <c r="BH1457" s="77"/>
      <c r="BI1457" s="77"/>
      <c r="BJ1457" s="77"/>
      <c r="BK1457" s="77"/>
      <c r="BL1457" s="77"/>
      <c r="BM1457" s="77"/>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7"/>
      <c r="BH1458" s="77"/>
      <c r="BI1458" s="77"/>
      <c r="BJ1458" s="77"/>
      <c r="BK1458" s="77"/>
      <c r="BL1458" s="77"/>
      <c r="BM1458" s="77"/>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7"/>
      <c r="BH1459" s="77"/>
      <c r="BI1459" s="77"/>
      <c r="BJ1459" s="77"/>
      <c r="BK1459" s="77"/>
      <c r="BL1459" s="77"/>
      <c r="BM1459" s="77"/>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7"/>
      <c r="BH1460" s="77"/>
      <c r="BI1460" s="77"/>
      <c r="BJ1460" s="77"/>
      <c r="BK1460" s="77"/>
      <c r="BL1460" s="77"/>
      <c r="BM1460" s="77"/>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7"/>
      <c r="BH1461" s="77"/>
      <c r="BI1461" s="77"/>
      <c r="BJ1461" s="77"/>
      <c r="BK1461" s="77"/>
      <c r="BL1461" s="77"/>
      <c r="BM1461" s="77"/>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7"/>
      <c r="BH1462" s="77"/>
      <c r="BI1462" s="77"/>
      <c r="BJ1462" s="77"/>
      <c r="BK1462" s="77"/>
      <c r="BL1462" s="77"/>
      <c r="BM1462" s="77"/>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7"/>
      <c r="BH1463" s="77"/>
      <c r="BI1463" s="77"/>
      <c r="BJ1463" s="77"/>
      <c r="BK1463" s="77"/>
      <c r="BL1463" s="77"/>
      <c r="BM1463" s="77"/>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7"/>
      <c r="BH1464" s="77"/>
      <c r="BI1464" s="77"/>
      <c r="BJ1464" s="77"/>
      <c r="BK1464" s="77"/>
      <c r="BL1464" s="77"/>
      <c r="BM1464" s="77"/>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7"/>
      <c r="BH1465" s="77"/>
      <c r="BI1465" s="77"/>
      <c r="BJ1465" s="77"/>
      <c r="BK1465" s="77"/>
      <c r="BL1465" s="77"/>
      <c r="BM1465" s="77"/>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7"/>
      <c r="BH1466" s="77"/>
      <c r="BI1466" s="77"/>
      <c r="BJ1466" s="77"/>
      <c r="BK1466" s="77"/>
      <c r="BL1466" s="77"/>
      <c r="BM1466" s="77"/>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7"/>
      <c r="BH1467" s="77"/>
      <c r="BI1467" s="77"/>
      <c r="BJ1467" s="77"/>
      <c r="BK1467" s="77"/>
      <c r="BL1467" s="77"/>
      <c r="BM1467" s="77"/>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7"/>
      <c r="BH1468" s="77"/>
      <c r="BI1468" s="77"/>
      <c r="BJ1468" s="77"/>
      <c r="BK1468" s="77"/>
      <c r="BL1468" s="77"/>
      <c r="BM1468" s="77"/>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7"/>
      <c r="BH1469" s="77"/>
      <c r="BI1469" s="77"/>
      <c r="BJ1469" s="77"/>
      <c r="BK1469" s="77"/>
      <c r="BL1469" s="77"/>
      <c r="BM1469" s="77"/>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7"/>
      <c r="BH1470" s="77"/>
      <c r="BI1470" s="77"/>
      <c r="BJ1470" s="77"/>
      <c r="BK1470" s="77"/>
      <c r="BL1470" s="77"/>
      <c r="BM1470" s="77"/>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7"/>
      <c r="BH1471" s="77"/>
      <c r="BI1471" s="77"/>
      <c r="BJ1471" s="77"/>
      <c r="BK1471" s="77"/>
      <c r="BL1471" s="77"/>
      <c r="BM1471" s="77"/>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7"/>
      <c r="BH1472" s="77"/>
      <c r="BI1472" s="77"/>
      <c r="BJ1472" s="77"/>
      <c r="BK1472" s="77"/>
      <c r="BL1472" s="77"/>
      <c r="BM1472" s="77"/>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7"/>
      <c r="BH1473" s="77"/>
      <c r="BI1473" s="77"/>
      <c r="BJ1473" s="77"/>
      <c r="BK1473" s="77"/>
      <c r="BL1473" s="77"/>
      <c r="BM1473" s="77"/>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7"/>
      <c r="BH1474" s="77"/>
      <c r="BI1474" s="77"/>
      <c r="BJ1474" s="77"/>
      <c r="BK1474" s="77"/>
      <c r="BL1474" s="77"/>
      <c r="BM1474" s="77"/>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7"/>
      <c r="BH1475" s="77"/>
      <c r="BI1475" s="77"/>
      <c r="BJ1475" s="77"/>
      <c r="BK1475" s="77"/>
      <c r="BL1475" s="77"/>
      <c r="BM1475" s="77"/>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7"/>
      <c r="BH1476" s="77"/>
      <c r="BI1476" s="77"/>
      <c r="BJ1476" s="77"/>
      <c r="BK1476" s="77"/>
      <c r="BL1476" s="77"/>
      <c r="BM1476" s="77"/>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7"/>
      <c r="BH1477" s="77"/>
      <c r="BI1477" s="77"/>
      <c r="BJ1477" s="77"/>
      <c r="BK1477" s="77"/>
      <c r="BL1477" s="77"/>
      <c r="BM1477" s="77"/>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7"/>
      <c r="BH1478" s="77"/>
      <c r="BI1478" s="77"/>
      <c r="BJ1478" s="77"/>
      <c r="BK1478" s="77"/>
      <c r="BL1478" s="77"/>
      <c r="BM1478" s="77"/>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7"/>
      <c r="BH1479" s="77"/>
      <c r="BI1479" s="77"/>
      <c r="BJ1479" s="77"/>
      <c r="BK1479" s="77"/>
      <c r="BL1479" s="77"/>
      <c r="BM1479" s="77"/>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7"/>
      <c r="BH1480" s="77"/>
      <c r="BI1480" s="77"/>
      <c r="BJ1480" s="77"/>
      <c r="BK1480" s="77"/>
      <c r="BL1480" s="77"/>
      <c r="BM1480" s="77"/>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7"/>
      <c r="BH1481" s="77"/>
      <c r="BI1481" s="77"/>
      <c r="BJ1481" s="77"/>
      <c r="BK1481" s="77"/>
      <c r="BL1481" s="77"/>
      <c r="BM1481" s="77"/>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7"/>
      <c r="BH1482" s="77"/>
      <c r="BI1482" s="77"/>
      <c r="BJ1482" s="77"/>
      <c r="BK1482" s="77"/>
      <c r="BL1482" s="77"/>
      <c r="BM1482" s="77"/>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7"/>
      <c r="BH1483" s="77"/>
      <c r="BI1483" s="77"/>
      <c r="BJ1483" s="77"/>
      <c r="BK1483" s="77"/>
      <c r="BL1483" s="77"/>
      <c r="BM1483" s="77"/>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7"/>
      <c r="BH1484" s="77"/>
      <c r="BI1484" s="77"/>
      <c r="BJ1484" s="77"/>
      <c r="BK1484" s="77"/>
      <c r="BL1484" s="77"/>
      <c r="BM1484" s="77"/>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7"/>
      <c r="BH1485" s="77"/>
      <c r="BI1485" s="77"/>
      <c r="BJ1485" s="77"/>
      <c r="BK1485" s="77"/>
      <c r="BL1485" s="77"/>
      <c r="BM1485" s="77"/>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7"/>
      <c r="BH1486" s="77"/>
      <c r="BI1486" s="77"/>
      <c r="BJ1486" s="77"/>
      <c r="BK1486" s="77"/>
      <c r="BL1486" s="77"/>
      <c r="BM1486" s="77"/>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7"/>
      <c r="BH1487" s="77"/>
      <c r="BI1487" s="77"/>
      <c r="BJ1487" s="77"/>
      <c r="BK1487" s="77"/>
      <c r="BL1487" s="77"/>
      <c r="BM1487" s="77"/>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7"/>
      <c r="BH1488" s="77"/>
      <c r="BI1488" s="77"/>
      <c r="BJ1488" s="77"/>
      <c r="BK1488" s="77"/>
      <c r="BL1488" s="77"/>
      <c r="BM1488" s="77"/>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7"/>
      <c r="BH1489" s="77"/>
      <c r="BI1489" s="77"/>
      <c r="BJ1489" s="77"/>
      <c r="BK1489" s="77"/>
      <c r="BL1489" s="77"/>
      <c r="BM1489" s="77"/>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7"/>
      <c r="BH1490" s="77"/>
      <c r="BI1490" s="77"/>
      <c r="BJ1490" s="77"/>
      <c r="BK1490" s="77"/>
      <c r="BL1490" s="77"/>
      <c r="BM1490" s="77"/>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7"/>
      <c r="BH1491" s="77"/>
      <c r="BI1491" s="77"/>
      <c r="BJ1491" s="77"/>
      <c r="BK1491" s="77"/>
      <c r="BL1491" s="77"/>
      <c r="BM1491" s="77"/>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7"/>
      <c r="BH1492" s="77"/>
      <c r="BI1492" s="77"/>
      <c r="BJ1492" s="77"/>
      <c r="BK1492" s="77"/>
      <c r="BL1492" s="77"/>
      <c r="BM1492" s="77"/>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7"/>
      <c r="BH1493" s="77"/>
      <c r="BI1493" s="77"/>
      <c r="BJ1493" s="77"/>
      <c r="BK1493" s="77"/>
      <c r="BL1493" s="77"/>
      <c r="BM1493" s="77"/>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7"/>
      <c r="BH1494" s="77"/>
      <c r="BI1494" s="77"/>
      <c r="BJ1494" s="77"/>
      <c r="BK1494" s="77"/>
      <c r="BL1494" s="77"/>
      <c r="BM1494" s="77"/>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7"/>
      <c r="BH1495" s="77"/>
      <c r="BI1495" s="77"/>
      <c r="BJ1495" s="77"/>
      <c r="BK1495" s="77"/>
      <c r="BL1495" s="77"/>
      <c r="BM1495" s="77"/>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7"/>
      <c r="BH1496" s="77"/>
      <c r="BI1496" s="77"/>
      <c r="BJ1496" s="77"/>
      <c r="BK1496" s="77"/>
      <c r="BL1496" s="77"/>
      <c r="BM1496" s="77"/>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7"/>
      <c r="BH1497" s="77"/>
      <c r="BI1497" s="77"/>
      <c r="BJ1497" s="77"/>
      <c r="BK1497" s="77"/>
      <c r="BL1497" s="77"/>
      <c r="BM1497" s="77"/>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7"/>
      <c r="BH1498" s="77"/>
      <c r="BI1498" s="77"/>
      <c r="BJ1498" s="77"/>
      <c r="BK1498" s="77"/>
      <c r="BL1498" s="77"/>
      <c r="BM1498" s="77"/>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7"/>
      <c r="BH1499" s="77"/>
      <c r="BI1499" s="77"/>
      <c r="BJ1499" s="77"/>
      <c r="BK1499" s="77"/>
      <c r="BL1499" s="77"/>
      <c r="BM1499" s="77"/>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7"/>
      <c r="BH1500" s="77"/>
      <c r="BI1500" s="77"/>
      <c r="BJ1500" s="77"/>
      <c r="BK1500" s="77"/>
      <c r="BL1500" s="77"/>
      <c r="BM1500" s="77"/>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7"/>
      <c r="BH1501" s="77"/>
      <c r="BI1501" s="77"/>
      <c r="BJ1501" s="77"/>
      <c r="BK1501" s="77"/>
      <c r="BL1501" s="77"/>
      <c r="BM1501" s="77"/>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7"/>
      <c r="BH1502" s="77"/>
      <c r="BI1502" s="77"/>
      <c r="BJ1502" s="77"/>
      <c r="BK1502" s="77"/>
      <c r="BL1502" s="77"/>
      <c r="BM1502" s="77"/>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7"/>
      <c r="BH1503" s="77"/>
      <c r="BI1503" s="77"/>
      <c r="BJ1503" s="77"/>
      <c r="BK1503" s="77"/>
      <c r="BL1503" s="77"/>
      <c r="BM1503" s="77"/>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7"/>
      <c r="BH1504" s="77"/>
      <c r="BI1504" s="77"/>
      <c r="BJ1504" s="77"/>
      <c r="BK1504" s="77"/>
      <c r="BL1504" s="77"/>
      <c r="BM1504" s="77"/>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7"/>
      <c r="BH1505" s="77"/>
      <c r="BI1505" s="77"/>
      <c r="BJ1505" s="77"/>
      <c r="BK1505" s="77"/>
      <c r="BL1505" s="77"/>
      <c r="BM1505" s="77"/>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7"/>
      <c r="BH1506" s="77"/>
      <c r="BI1506" s="77"/>
      <c r="BJ1506" s="77"/>
      <c r="BK1506" s="77"/>
      <c r="BL1506" s="77"/>
      <c r="BM1506" s="77"/>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7"/>
      <c r="BH1507" s="77"/>
      <c r="BI1507" s="77"/>
      <c r="BJ1507" s="77"/>
      <c r="BK1507" s="77"/>
      <c r="BL1507" s="77"/>
      <c r="BM1507" s="77"/>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7"/>
      <c r="BH1508" s="77"/>
      <c r="BI1508" s="77"/>
      <c r="BJ1508" s="77"/>
      <c r="BK1508" s="77"/>
      <c r="BL1508" s="77"/>
      <c r="BM1508" s="77"/>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7"/>
      <c r="BH1509" s="77"/>
      <c r="BI1509" s="77"/>
      <c r="BJ1509" s="77"/>
      <c r="BK1509" s="77"/>
      <c r="BL1509" s="77"/>
      <c r="BM1509" s="77"/>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7"/>
      <c r="BH1510" s="77"/>
      <c r="BI1510" s="77"/>
      <c r="BJ1510" s="77"/>
      <c r="BK1510" s="77"/>
      <c r="BL1510" s="77"/>
      <c r="BM1510" s="77"/>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7"/>
      <c r="BH1511" s="77"/>
      <c r="BI1511" s="77"/>
      <c r="BJ1511" s="77"/>
      <c r="BK1511" s="77"/>
      <c r="BL1511" s="77"/>
      <c r="BM1511" s="77"/>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7"/>
      <c r="BH1512" s="77"/>
      <c r="BI1512" s="77"/>
      <c r="BJ1512" s="77"/>
      <c r="BK1512" s="77"/>
      <c r="BL1512" s="77"/>
      <c r="BM1512" s="77"/>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7"/>
      <c r="BH1513" s="77"/>
      <c r="BI1513" s="77"/>
      <c r="BJ1513" s="77"/>
      <c r="BK1513" s="77"/>
      <c r="BL1513" s="77"/>
      <c r="BM1513" s="77"/>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7"/>
      <c r="BH1514" s="77"/>
      <c r="BI1514" s="77"/>
      <c r="BJ1514" s="77"/>
      <c r="BK1514" s="77"/>
      <c r="BL1514" s="77"/>
      <c r="BM1514" s="77"/>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7"/>
      <c r="BH1515" s="77"/>
      <c r="BI1515" s="77"/>
      <c r="BJ1515" s="77"/>
      <c r="BK1515" s="77"/>
      <c r="BL1515" s="77"/>
      <c r="BM1515" s="77"/>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7"/>
      <c r="BH1516" s="77"/>
      <c r="BI1516" s="77"/>
      <c r="BJ1516" s="77"/>
      <c r="BK1516" s="77"/>
      <c r="BL1516" s="77"/>
      <c r="BM1516" s="77"/>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7"/>
      <c r="BH1517" s="77"/>
      <c r="BI1517" s="77"/>
      <c r="BJ1517" s="77"/>
      <c r="BK1517" s="77"/>
      <c r="BL1517" s="77"/>
      <c r="BM1517" s="77"/>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7"/>
      <c r="BH1518" s="77"/>
      <c r="BI1518" s="77"/>
      <c r="BJ1518" s="77"/>
      <c r="BK1518" s="77"/>
      <c r="BL1518" s="77"/>
      <c r="BM1518" s="77"/>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7"/>
      <c r="BH1519" s="77"/>
      <c r="BI1519" s="77"/>
      <c r="BJ1519" s="77"/>
      <c r="BK1519" s="77"/>
      <c r="BL1519" s="77"/>
      <c r="BM1519" s="77"/>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7"/>
      <c r="BH1520" s="77"/>
      <c r="BI1520" s="77"/>
      <c r="BJ1520" s="77"/>
      <c r="BK1520" s="77"/>
      <c r="BL1520" s="77"/>
      <c r="BM1520" s="77"/>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7"/>
      <c r="BH1521" s="77"/>
      <c r="BI1521" s="77"/>
      <c r="BJ1521" s="77"/>
      <c r="BK1521" s="77"/>
      <c r="BL1521" s="77"/>
      <c r="BM1521" s="77"/>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7"/>
      <c r="BH1522" s="77"/>
      <c r="BI1522" s="77"/>
      <c r="BJ1522" s="77"/>
      <c r="BK1522" s="77"/>
      <c r="BL1522" s="77"/>
      <c r="BM1522" s="77"/>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7"/>
      <c r="BH1523" s="77"/>
      <c r="BI1523" s="77"/>
      <c r="BJ1523" s="77"/>
      <c r="BK1523" s="77"/>
      <c r="BL1523" s="77"/>
      <c r="BM1523" s="77"/>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7"/>
      <c r="BH1524" s="77"/>
      <c r="BI1524" s="77"/>
      <c r="BJ1524" s="77"/>
      <c r="BK1524" s="77"/>
      <c r="BL1524" s="77"/>
      <c r="BM1524" s="77"/>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7"/>
      <c r="BH1525" s="77"/>
      <c r="BI1525" s="77"/>
      <c r="BJ1525" s="77"/>
      <c r="BK1525" s="77"/>
      <c r="BL1525" s="77"/>
      <c r="BM1525" s="77"/>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7"/>
      <c r="BH1526" s="77"/>
      <c r="BI1526" s="77"/>
      <c r="BJ1526" s="77"/>
      <c r="BK1526" s="77"/>
      <c r="BL1526" s="77"/>
      <c r="BM1526" s="77"/>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7"/>
      <c r="BH1527" s="77"/>
      <c r="BI1527" s="77"/>
      <c r="BJ1527" s="77"/>
      <c r="BK1527" s="77"/>
      <c r="BL1527" s="77"/>
      <c r="BM1527" s="77"/>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7"/>
      <c r="BH1528" s="77"/>
      <c r="BI1528" s="77"/>
      <c r="BJ1528" s="77"/>
      <c r="BK1528" s="77"/>
      <c r="BL1528" s="77"/>
      <c r="BM1528" s="77"/>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7"/>
      <c r="BH1529" s="77"/>
      <c r="BI1529" s="77"/>
      <c r="BJ1529" s="77"/>
      <c r="BK1529" s="77"/>
      <c r="BL1529" s="77"/>
      <c r="BM1529" s="77"/>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7"/>
      <c r="BH1530" s="77"/>
      <c r="BI1530" s="77"/>
      <c r="BJ1530" s="77"/>
      <c r="BK1530" s="77"/>
      <c r="BL1530" s="77"/>
      <c r="BM1530" s="77"/>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7"/>
      <c r="BH1531" s="77"/>
      <c r="BI1531" s="77"/>
      <c r="BJ1531" s="77"/>
      <c r="BK1531" s="77"/>
      <c r="BL1531" s="77"/>
      <c r="BM1531" s="77"/>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7"/>
      <c r="BH1532" s="77"/>
      <c r="BI1532" s="77"/>
      <c r="BJ1532" s="77"/>
      <c r="BK1532" s="77"/>
      <c r="BL1532" s="77"/>
      <c r="BM1532" s="77"/>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7"/>
      <c r="BH1533" s="77"/>
      <c r="BI1533" s="77"/>
      <c r="BJ1533" s="77"/>
      <c r="BK1533" s="77"/>
      <c r="BL1533" s="77"/>
      <c r="BM1533" s="77"/>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7"/>
      <c r="BH1534" s="77"/>
      <c r="BI1534" s="77"/>
      <c r="BJ1534" s="77"/>
      <c r="BK1534" s="77"/>
      <c r="BL1534" s="77"/>
      <c r="BM1534" s="77"/>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7"/>
      <c r="BH1535" s="77"/>
      <c r="BI1535" s="77"/>
      <c r="BJ1535" s="77"/>
      <c r="BK1535" s="77"/>
      <c r="BL1535" s="77"/>
      <c r="BM1535" s="77"/>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7"/>
      <c r="BH1536" s="77"/>
      <c r="BI1536" s="77"/>
      <c r="BJ1536" s="77"/>
      <c r="BK1536" s="77"/>
      <c r="BL1536" s="77"/>
      <c r="BM1536" s="77"/>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7"/>
      <c r="BH1537" s="77"/>
      <c r="BI1537" s="77"/>
      <c r="BJ1537" s="77"/>
      <c r="BK1537" s="77"/>
      <c r="BL1537" s="77"/>
      <c r="BM1537" s="77"/>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7"/>
      <c r="BH1538" s="77"/>
      <c r="BI1538" s="77"/>
      <c r="BJ1538" s="77"/>
      <c r="BK1538" s="77"/>
      <c r="BL1538" s="77"/>
      <c r="BM1538" s="77"/>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7"/>
      <c r="BH1539" s="77"/>
      <c r="BI1539" s="77"/>
      <c r="BJ1539" s="77"/>
      <c r="BK1539" s="77"/>
      <c r="BL1539" s="77"/>
      <c r="BM1539" s="77"/>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7"/>
      <c r="BH1540" s="77"/>
      <c r="BI1540" s="77"/>
      <c r="BJ1540" s="77"/>
      <c r="BK1540" s="77"/>
      <c r="BL1540" s="77"/>
      <c r="BM1540" s="77"/>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7"/>
      <c r="BH1541" s="77"/>
      <c r="BI1541" s="77"/>
      <c r="BJ1541" s="77"/>
      <c r="BK1541" s="77"/>
      <c r="BL1541" s="77"/>
      <c r="BM1541" s="77"/>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7"/>
      <c r="BH1542" s="77"/>
      <c r="BI1542" s="77"/>
      <c r="BJ1542" s="77"/>
      <c r="BK1542" s="77"/>
      <c r="BL1542" s="77"/>
      <c r="BM1542" s="77"/>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7"/>
      <c r="BH1543" s="77"/>
      <c r="BI1543" s="77"/>
      <c r="BJ1543" s="77"/>
      <c r="BK1543" s="77"/>
      <c r="BL1543" s="77"/>
      <c r="BM1543" s="77"/>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7"/>
      <c r="BH1544" s="77"/>
      <c r="BI1544" s="77"/>
      <c r="BJ1544" s="77"/>
      <c r="BK1544" s="77"/>
      <c r="BL1544" s="77"/>
      <c r="BM1544" s="77"/>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7"/>
      <c r="BH1545" s="77"/>
      <c r="BI1545" s="77"/>
      <c r="BJ1545" s="77"/>
      <c r="BK1545" s="77"/>
      <c r="BL1545" s="77"/>
      <c r="BM1545" s="77"/>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7"/>
      <c r="BH1546" s="77"/>
      <c r="BI1546" s="77"/>
      <c r="BJ1546" s="77"/>
      <c r="BK1546" s="77"/>
      <c r="BL1546" s="77"/>
      <c r="BM1546" s="77"/>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7"/>
      <c r="BH1547" s="77"/>
      <c r="BI1547" s="77"/>
      <c r="BJ1547" s="77"/>
      <c r="BK1547" s="77"/>
      <c r="BL1547" s="77"/>
      <c r="BM1547" s="77"/>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7"/>
      <c r="BH1548" s="77"/>
      <c r="BI1548" s="77"/>
      <c r="BJ1548" s="77"/>
      <c r="BK1548" s="77"/>
      <c r="BL1548" s="77"/>
      <c r="BM1548" s="77"/>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7"/>
      <c r="BH1549" s="77"/>
      <c r="BI1549" s="77"/>
      <c r="BJ1549" s="77"/>
      <c r="BK1549" s="77"/>
      <c r="BL1549" s="77"/>
      <c r="BM1549" s="77"/>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7"/>
      <c r="BH1550" s="77"/>
      <c r="BI1550" s="77"/>
      <c r="BJ1550" s="77"/>
      <c r="BK1550" s="77"/>
      <c r="BL1550" s="77"/>
      <c r="BM1550" s="77"/>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7"/>
      <c r="BH1551" s="77"/>
      <c r="BI1551" s="77"/>
      <c r="BJ1551" s="77"/>
      <c r="BK1551" s="77"/>
      <c r="BL1551" s="77"/>
      <c r="BM1551" s="77"/>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7"/>
      <c r="BH1552" s="77"/>
      <c r="BI1552" s="77"/>
      <c r="BJ1552" s="77"/>
      <c r="BK1552" s="77"/>
      <c r="BL1552" s="77"/>
      <c r="BM1552" s="77"/>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7"/>
      <c r="BH1553" s="77"/>
      <c r="BI1553" s="77"/>
      <c r="BJ1553" s="77"/>
      <c r="BK1553" s="77"/>
      <c r="BL1553" s="77"/>
      <c r="BM1553" s="77"/>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7"/>
      <c r="BH1554" s="77"/>
      <c r="BI1554" s="77"/>
      <c r="BJ1554" s="77"/>
      <c r="BK1554" s="77"/>
      <c r="BL1554" s="77"/>
      <c r="BM1554" s="77"/>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7"/>
      <c r="BH1555" s="77"/>
      <c r="BI1555" s="77"/>
      <c r="BJ1555" s="77"/>
      <c r="BK1555" s="77"/>
      <c r="BL1555" s="77"/>
      <c r="BM1555" s="77"/>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7"/>
      <c r="BH1556" s="77"/>
      <c r="BI1556" s="77"/>
      <c r="BJ1556" s="77"/>
      <c r="BK1556" s="77"/>
      <c r="BL1556" s="77"/>
      <c r="BM1556" s="77"/>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7"/>
      <c r="BH1557" s="77"/>
      <c r="BI1557" s="77"/>
      <c r="BJ1557" s="77"/>
      <c r="BK1557" s="77"/>
      <c r="BL1557" s="77"/>
      <c r="BM1557" s="77"/>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7"/>
      <c r="BH1558" s="77"/>
      <c r="BI1558" s="77"/>
      <c r="BJ1558" s="77"/>
      <c r="BK1558" s="77"/>
      <c r="BL1558" s="77"/>
      <c r="BM1558" s="77"/>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7"/>
      <c r="BH1559" s="77"/>
      <c r="BI1559" s="77"/>
      <c r="BJ1559" s="77"/>
      <c r="BK1559" s="77"/>
      <c r="BL1559" s="77"/>
      <c r="BM1559" s="77"/>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7"/>
      <c r="BH1560" s="77"/>
      <c r="BI1560" s="77"/>
      <c r="BJ1560" s="77"/>
      <c r="BK1560" s="77"/>
      <c r="BL1560" s="77"/>
      <c r="BM1560" s="77"/>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7"/>
      <c r="BH1561" s="77"/>
      <c r="BI1561" s="77"/>
      <c r="BJ1561" s="77"/>
      <c r="BK1561" s="77"/>
      <c r="BL1561" s="77"/>
      <c r="BM1561" s="77"/>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7"/>
      <c r="BH1562" s="77"/>
      <c r="BI1562" s="77"/>
      <c r="BJ1562" s="77"/>
      <c r="BK1562" s="77"/>
      <c r="BL1562" s="77"/>
      <c r="BM1562" s="77"/>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7"/>
      <c r="BH1563" s="77"/>
      <c r="BI1563" s="77"/>
      <c r="BJ1563" s="77"/>
      <c r="BK1563" s="77"/>
      <c r="BL1563" s="77"/>
      <c r="BM1563" s="77"/>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7"/>
      <c r="BH1564" s="77"/>
      <c r="BI1564" s="77"/>
      <c r="BJ1564" s="77"/>
      <c r="BK1564" s="77"/>
      <c r="BL1564" s="77"/>
      <c r="BM1564" s="77"/>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7"/>
      <c r="BH1565" s="77"/>
      <c r="BI1565" s="77"/>
      <c r="BJ1565" s="77"/>
      <c r="BK1565" s="77"/>
      <c r="BL1565" s="77"/>
      <c r="BM1565" s="77"/>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7"/>
      <c r="BH1566" s="77"/>
      <c r="BI1566" s="77"/>
      <c r="BJ1566" s="77"/>
      <c r="BK1566" s="77"/>
      <c r="BL1566" s="77"/>
      <c r="BM1566" s="77"/>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7"/>
      <c r="BH1567" s="77"/>
      <c r="BI1567" s="77"/>
      <c r="BJ1567" s="77"/>
      <c r="BK1567" s="77"/>
      <c r="BL1567" s="77"/>
      <c r="BM1567" s="77"/>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7"/>
      <c r="BH1568" s="77"/>
      <c r="BI1568" s="77"/>
      <c r="BJ1568" s="77"/>
      <c r="BK1568" s="77"/>
      <c r="BL1568" s="77"/>
      <c r="BM1568" s="77"/>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7"/>
      <c r="BH1569" s="77"/>
      <c r="BI1569" s="77"/>
      <c r="BJ1569" s="77"/>
      <c r="BK1569" s="77"/>
      <c r="BL1569" s="77"/>
      <c r="BM1569" s="77"/>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7"/>
      <c r="BH1570" s="77"/>
      <c r="BI1570" s="77"/>
      <c r="BJ1570" s="77"/>
      <c r="BK1570" s="77"/>
      <c r="BL1570" s="77"/>
      <c r="BM1570" s="77"/>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7"/>
      <c r="BH1571" s="77"/>
      <c r="BI1571" s="77"/>
      <c r="BJ1571" s="77"/>
      <c r="BK1571" s="77"/>
      <c r="BL1571" s="77"/>
      <c r="BM1571" s="77"/>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7"/>
      <c r="BH1572" s="77"/>
      <c r="BI1572" s="77"/>
      <c r="BJ1572" s="77"/>
      <c r="BK1572" s="77"/>
      <c r="BL1572" s="77"/>
      <c r="BM1572" s="77"/>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7"/>
      <c r="BH1573" s="77"/>
      <c r="BI1573" s="77"/>
      <c r="BJ1573" s="77"/>
      <c r="BK1573" s="77"/>
      <c r="BL1573" s="77"/>
      <c r="BM1573" s="77"/>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7"/>
      <c r="BH1574" s="77"/>
      <c r="BI1574" s="77"/>
      <c r="BJ1574" s="77"/>
      <c r="BK1574" s="77"/>
      <c r="BL1574" s="77"/>
      <c r="BM1574" s="77"/>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7"/>
      <c r="BH1575" s="77"/>
      <c r="BI1575" s="77"/>
      <c r="BJ1575" s="77"/>
      <c r="BK1575" s="77"/>
      <c r="BL1575" s="77"/>
      <c r="BM1575" s="77"/>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7"/>
      <c r="BH1576" s="77"/>
      <c r="BI1576" s="77"/>
      <c r="BJ1576" s="77"/>
      <c r="BK1576" s="77"/>
      <c r="BL1576" s="77"/>
      <c r="BM1576" s="77"/>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7"/>
      <c r="BH1577" s="77"/>
      <c r="BI1577" s="77"/>
      <c r="BJ1577" s="77"/>
      <c r="BK1577" s="77"/>
      <c r="BL1577" s="77"/>
      <c r="BM1577" s="77"/>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7"/>
      <c r="BH1578" s="77"/>
      <c r="BI1578" s="77"/>
      <c r="BJ1578" s="77"/>
      <c r="BK1578" s="77"/>
      <c r="BL1578" s="77"/>
      <c r="BM1578" s="77"/>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7"/>
      <c r="BH1579" s="77"/>
      <c r="BI1579" s="77"/>
      <c r="BJ1579" s="77"/>
      <c r="BK1579" s="77"/>
      <c r="BL1579" s="77"/>
      <c r="BM1579" s="77"/>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7"/>
      <c r="BH1580" s="77"/>
      <c r="BI1580" s="77"/>
      <c r="BJ1580" s="77"/>
      <c r="BK1580" s="77"/>
      <c r="BL1580" s="77"/>
      <c r="BM1580" s="77"/>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7"/>
      <c r="BH1581" s="77"/>
      <c r="BI1581" s="77"/>
      <c r="BJ1581" s="77"/>
      <c r="BK1581" s="77"/>
      <c r="BL1581" s="77"/>
      <c r="BM1581" s="77"/>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7"/>
      <c r="BH1582" s="77"/>
      <c r="BI1582" s="77"/>
      <c r="BJ1582" s="77"/>
      <c r="BK1582" s="77"/>
      <c r="BL1582" s="77"/>
      <c r="BM1582" s="77"/>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7"/>
      <c r="BH1583" s="77"/>
      <c r="BI1583" s="77"/>
      <c r="BJ1583" s="77"/>
      <c r="BK1583" s="77"/>
      <c r="BL1583" s="77"/>
      <c r="BM1583" s="77"/>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7"/>
      <c r="BH1584" s="77"/>
      <c r="BI1584" s="77"/>
      <c r="BJ1584" s="77"/>
      <c r="BK1584" s="77"/>
      <c r="BL1584" s="77"/>
      <c r="BM1584" s="77"/>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7"/>
      <c r="BH1585" s="77"/>
      <c r="BI1585" s="77"/>
      <c r="BJ1585" s="77"/>
      <c r="BK1585" s="77"/>
      <c r="BL1585" s="77"/>
      <c r="BM1585" s="77"/>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7"/>
      <c r="BH1586" s="77"/>
      <c r="BI1586" s="77"/>
      <c r="BJ1586" s="77"/>
      <c r="BK1586" s="77"/>
      <c r="BL1586" s="77"/>
      <c r="BM1586" s="77"/>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7"/>
      <c r="BH1587" s="77"/>
      <c r="BI1587" s="77"/>
      <c r="BJ1587" s="77"/>
      <c r="BK1587" s="77"/>
      <c r="BL1587" s="77"/>
      <c r="BM1587" s="77"/>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7"/>
      <c r="BH1588" s="77"/>
      <c r="BI1588" s="77"/>
      <c r="BJ1588" s="77"/>
      <c r="BK1588" s="77"/>
      <c r="BL1588" s="77"/>
      <c r="BM1588" s="77"/>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7"/>
      <c r="BH1589" s="77"/>
      <c r="BI1589" s="77"/>
      <c r="BJ1589" s="77"/>
      <c r="BK1589" s="77"/>
      <c r="BL1589" s="77"/>
      <c r="BM1589" s="77"/>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7"/>
      <c r="BH1590" s="77"/>
      <c r="BI1590" s="77"/>
      <c r="BJ1590" s="77"/>
      <c r="BK1590" s="77"/>
      <c r="BL1590" s="77"/>
      <c r="BM1590" s="77"/>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7"/>
      <c r="BH1591" s="77"/>
      <c r="BI1591" s="77"/>
      <c r="BJ1591" s="77"/>
      <c r="BK1591" s="77"/>
      <c r="BL1591" s="77"/>
      <c r="BM1591" s="77"/>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7"/>
      <c r="BH1592" s="77"/>
      <c r="BI1592" s="77"/>
      <c r="BJ1592" s="77"/>
      <c r="BK1592" s="77"/>
      <c r="BL1592" s="77"/>
      <c r="BM1592" s="77"/>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7"/>
      <c r="BH1593" s="77"/>
      <c r="BI1593" s="77"/>
      <c r="BJ1593" s="77"/>
      <c r="BK1593" s="77"/>
      <c r="BL1593" s="77"/>
      <c r="BM1593" s="77"/>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7"/>
      <c r="BH1594" s="77"/>
      <c r="BI1594" s="77"/>
      <c r="BJ1594" s="77"/>
      <c r="BK1594" s="77"/>
      <c r="BL1594" s="77"/>
      <c r="BM1594" s="77"/>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7"/>
      <c r="BH1595" s="77"/>
      <c r="BI1595" s="77"/>
      <c r="BJ1595" s="77"/>
      <c r="BK1595" s="77"/>
      <c r="BL1595" s="77"/>
      <c r="BM1595" s="77"/>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7"/>
      <c r="BH1596" s="77"/>
      <c r="BI1596" s="77"/>
      <c r="BJ1596" s="77"/>
      <c r="BK1596" s="77"/>
      <c r="BL1596" s="77"/>
      <c r="BM1596" s="77"/>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7"/>
      <c r="BH1597" s="77"/>
      <c r="BI1597" s="77"/>
      <c r="BJ1597" s="77"/>
      <c r="BK1597" s="77"/>
      <c r="BL1597" s="77"/>
      <c r="BM1597" s="77"/>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7"/>
      <c r="BH1598" s="77"/>
      <c r="BI1598" s="77"/>
      <c r="BJ1598" s="77"/>
      <c r="BK1598" s="77"/>
      <c r="BL1598" s="77"/>
      <c r="BM1598" s="77"/>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7"/>
      <c r="BH1599" s="77"/>
      <c r="BI1599" s="77"/>
      <c r="BJ1599" s="77"/>
      <c r="BK1599" s="77"/>
      <c r="BL1599" s="77"/>
      <c r="BM1599" s="77"/>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7"/>
      <c r="BH1600" s="77"/>
      <c r="BI1600" s="77"/>
      <c r="BJ1600" s="77"/>
      <c r="BK1600" s="77"/>
      <c r="BL1600" s="77"/>
      <c r="BM1600" s="77"/>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7"/>
      <c r="BH1601" s="77"/>
      <c r="BI1601" s="77"/>
      <c r="BJ1601" s="77"/>
      <c r="BK1601" s="77"/>
      <c r="BL1601" s="77"/>
      <c r="BM1601" s="77"/>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7"/>
      <c r="BH1602" s="77"/>
      <c r="BI1602" s="77"/>
      <c r="BJ1602" s="77"/>
      <c r="BK1602" s="77"/>
      <c r="BL1602" s="77"/>
      <c r="BM1602" s="77"/>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7"/>
      <c r="BH1603" s="77"/>
      <c r="BI1603" s="77"/>
      <c r="BJ1603" s="77"/>
      <c r="BK1603" s="77"/>
      <c r="BL1603" s="77"/>
      <c r="BM1603" s="77"/>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7"/>
      <c r="BH1604" s="77"/>
      <c r="BI1604" s="77"/>
      <c r="BJ1604" s="77"/>
      <c r="BK1604" s="77"/>
      <c r="BL1604" s="77"/>
      <c r="BM1604" s="77"/>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7"/>
      <c r="BH1605" s="77"/>
      <c r="BI1605" s="77"/>
      <c r="BJ1605" s="77"/>
      <c r="BK1605" s="77"/>
      <c r="BL1605" s="77"/>
      <c r="BM1605" s="77"/>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7"/>
      <c r="BH1606" s="77"/>
      <c r="BI1606" s="77"/>
      <c r="BJ1606" s="77"/>
      <c r="BK1606" s="77"/>
      <c r="BL1606" s="77"/>
      <c r="BM1606" s="77"/>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7"/>
      <c r="BH1607" s="77"/>
      <c r="BI1607" s="77"/>
      <c r="BJ1607" s="77"/>
      <c r="BK1607" s="77"/>
      <c r="BL1607" s="77"/>
      <c r="BM1607" s="77"/>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7"/>
      <c r="BH1608" s="77"/>
      <c r="BI1608" s="77"/>
      <c r="BJ1608" s="77"/>
      <c r="BK1608" s="77"/>
      <c r="BL1608" s="77"/>
      <c r="BM1608" s="77"/>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7"/>
      <c r="BH1609" s="77"/>
      <c r="BI1609" s="77"/>
      <c r="BJ1609" s="77"/>
      <c r="BK1609" s="77"/>
      <c r="BL1609" s="77"/>
      <c r="BM1609" s="77"/>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7"/>
      <c r="BH1610" s="77"/>
      <c r="BI1610" s="77"/>
      <c r="BJ1610" s="77"/>
      <c r="BK1610" s="77"/>
      <c r="BL1610" s="77"/>
      <c r="BM1610" s="77"/>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7"/>
      <c r="BH1611" s="77"/>
      <c r="BI1611" s="77"/>
      <c r="BJ1611" s="77"/>
      <c r="BK1611" s="77"/>
      <c r="BL1611" s="77"/>
      <c r="BM1611" s="77"/>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7"/>
      <c r="BH1612" s="77"/>
      <c r="BI1612" s="77"/>
      <c r="BJ1612" s="77"/>
      <c r="BK1612" s="77"/>
      <c r="BL1612" s="77"/>
      <c r="BM1612" s="77"/>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7"/>
      <c r="BH1613" s="77"/>
      <c r="BI1613" s="77"/>
      <c r="BJ1613" s="77"/>
      <c r="BK1613" s="77"/>
      <c r="BL1613" s="77"/>
      <c r="BM1613" s="77"/>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7"/>
      <c r="BH1614" s="77"/>
      <c r="BI1614" s="77"/>
      <c r="BJ1614" s="77"/>
      <c r="BK1614" s="77"/>
      <c r="BL1614" s="77"/>
      <c r="BM1614" s="77"/>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7"/>
      <c r="BH1615" s="77"/>
      <c r="BI1615" s="77"/>
      <c r="BJ1615" s="77"/>
      <c r="BK1615" s="77"/>
      <c r="BL1615" s="77"/>
      <c r="BM1615" s="77"/>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7"/>
      <c r="BH1616" s="77"/>
      <c r="BI1616" s="77"/>
      <c r="BJ1616" s="77"/>
      <c r="BK1616" s="77"/>
      <c r="BL1616" s="77"/>
      <c r="BM1616" s="77"/>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7"/>
      <c r="BH1617" s="77"/>
      <c r="BI1617" s="77"/>
      <c r="BJ1617" s="77"/>
      <c r="BK1617" s="77"/>
      <c r="BL1617" s="77"/>
      <c r="BM1617" s="77"/>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7"/>
      <c r="BH1618" s="77"/>
      <c r="BI1618" s="77"/>
      <c r="BJ1618" s="77"/>
      <c r="BK1618" s="77"/>
      <c r="BL1618" s="77"/>
      <c r="BM1618" s="77"/>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7"/>
      <c r="BH1619" s="77"/>
      <c r="BI1619" s="77"/>
      <c r="BJ1619" s="77"/>
      <c r="BK1619" s="77"/>
      <c r="BL1619" s="77"/>
      <c r="BM1619" s="77"/>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7"/>
      <c r="BH1620" s="77"/>
      <c r="BI1620" s="77"/>
      <c r="BJ1620" s="77"/>
      <c r="BK1620" s="77"/>
      <c r="BL1620" s="77"/>
      <c r="BM1620" s="77"/>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7"/>
      <c r="BH1621" s="77"/>
      <c r="BI1621" s="77"/>
      <c r="BJ1621" s="77"/>
      <c r="BK1621" s="77"/>
      <c r="BL1621" s="77"/>
      <c r="BM1621" s="77"/>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7"/>
      <c r="BH1622" s="77"/>
      <c r="BI1622" s="77"/>
      <c r="BJ1622" s="77"/>
      <c r="BK1622" s="77"/>
      <c r="BL1622" s="77"/>
      <c r="BM1622" s="77"/>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7"/>
      <c r="BH1623" s="77"/>
      <c r="BI1623" s="77"/>
      <c r="BJ1623" s="77"/>
      <c r="BK1623" s="77"/>
      <c r="BL1623" s="77"/>
      <c r="BM1623" s="77"/>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7"/>
      <c r="BH1624" s="77"/>
      <c r="BI1624" s="77"/>
      <c r="BJ1624" s="77"/>
      <c r="BK1624" s="77"/>
      <c r="BL1624" s="77"/>
      <c r="BM1624" s="77"/>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7"/>
      <c r="BH1625" s="77"/>
      <c r="BI1625" s="77"/>
      <c r="BJ1625" s="77"/>
      <c r="BK1625" s="77"/>
      <c r="BL1625" s="77"/>
      <c r="BM1625" s="77"/>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7"/>
      <c r="BH1626" s="77"/>
      <c r="BI1626" s="77"/>
      <c r="BJ1626" s="77"/>
      <c r="BK1626" s="77"/>
      <c r="BL1626" s="77"/>
      <c r="BM1626" s="77"/>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7"/>
      <c r="BH1627" s="77"/>
      <c r="BI1627" s="77"/>
      <c r="BJ1627" s="77"/>
      <c r="BK1627" s="77"/>
      <c r="BL1627" s="77"/>
      <c r="BM1627" s="77"/>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7"/>
      <c r="BH1628" s="77"/>
      <c r="BI1628" s="77"/>
      <c r="BJ1628" s="77"/>
      <c r="BK1628" s="77"/>
      <c r="BL1628" s="77"/>
      <c r="BM1628" s="77"/>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7"/>
      <c r="BH1629" s="77"/>
      <c r="BI1629" s="77"/>
      <c r="BJ1629" s="77"/>
      <c r="BK1629" s="77"/>
      <c r="BL1629" s="77"/>
      <c r="BM1629" s="77"/>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7"/>
      <c r="BH1630" s="77"/>
      <c r="BI1630" s="77"/>
      <c r="BJ1630" s="77"/>
      <c r="BK1630" s="77"/>
      <c r="BL1630" s="77"/>
      <c r="BM1630" s="77"/>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7"/>
      <c r="BH1631" s="77"/>
      <c r="BI1631" s="77"/>
      <c r="BJ1631" s="77"/>
      <c r="BK1631" s="77"/>
      <c r="BL1631" s="77"/>
      <c r="BM1631" s="77"/>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7"/>
      <c r="BH1632" s="77"/>
      <c r="BI1632" s="77"/>
      <c r="BJ1632" s="77"/>
      <c r="BK1632" s="77"/>
      <c r="BL1632" s="77"/>
      <c r="BM1632" s="77"/>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7"/>
      <c r="BH1633" s="77"/>
      <c r="BI1633" s="77"/>
      <c r="BJ1633" s="77"/>
      <c r="BK1633" s="77"/>
      <c r="BL1633" s="77"/>
      <c r="BM1633" s="77"/>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7"/>
      <c r="BH1634" s="77"/>
      <c r="BI1634" s="77"/>
      <c r="BJ1634" s="77"/>
      <c r="BK1634" s="77"/>
      <c r="BL1634" s="77"/>
      <c r="BM1634" s="77"/>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7"/>
      <c r="BH1635" s="77"/>
      <c r="BI1635" s="77"/>
      <c r="BJ1635" s="77"/>
      <c r="BK1635" s="77"/>
      <c r="BL1635" s="77"/>
      <c r="BM1635" s="77"/>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7"/>
      <c r="BH1636" s="77"/>
      <c r="BI1636" s="77"/>
      <c r="BJ1636" s="77"/>
      <c r="BK1636" s="77"/>
      <c r="BL1636" s="77"/>
      <c r="BM1636" s="77"/>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7"/>
      <c r="BH1637" s="77"/>
      <c r="BI1637" s="77"/>
      <c r="BJ1637" s="77"/>
      <c r="BK1637" s="77"/>
      <c r="BL1637" s="77"/>
      <c r="BM1637" s="77"/>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7"/>
      <c r="BH1638" s="77"/>
      <c r="BI1638" s="77"/>
      <c r="BJ1638" s="77"/>
      <c r="BK1638" s="77"/>
      <c r="BL1638" s="77"/>
      <c r="BM1638" s="77"/>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7"/>
      <c r="BH1639" s="77"/>
      <c r="BI1639" s="77"/>
      <c r="BJ1639" s="77"/>
      <c r="BK1639" s="77"/>
      <c r="BL1639" s="77"/>
      <c r="BM1639" s="77"/>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7"/>
      <c r="BH1640" s="77"/>
      <c r="BI1640" s="77"/>
      <c r="BJ1640" s="77"/>
      <c r="BK1640" s="77"/>
      <c r="BL1640" s="77"/>
      <c r="BM1640" s="77"/>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7"/>
      <c r="BH1641" s="77"/>
      <c r="BI1641" s="77"/>
      <c r="BJ1641" s="77"/>
      <c r="BK1641" s="77"/>
      <c r="BL1641" s="77"/>
      <c r="BM1641" s="77"/>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7"/>
      <c r="BH1642" s="77"/>
      <c r="BI1642" s="77"/>
      <c r="BJ1642" s="77"/>
      <c r="BK1642" s="77"/>
      <c r="BL1642" s="77"/>
      <c r="BM1642" s="77"/>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7"/>
      <c r="BH1643" s="77"/>
      <c r="BI1643" s="77"/>
      <c r="BJ1643" s="77"/>
      <c r="BK1643" s="77"/>
      <c r="BL1643" s="77"/>
      <c r="BM1643" s="77"/>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7"/>
      <c r="BH1644" s="77"/>
      <c r="BI1644" s="77"/>
      <c r="BJ1644" s="77"/>
      <c r="BK1644" s="77"/>
      <c r="BL1644" s="77"/>
      <c r="BM1644" s="77"/>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7"/>
      <c r="BH1645" s="77"/>
      <c r="BI1645" s="77"/>
      <c r="BJ1645" s="77"/>
      <c r="BK1645" s="77"/>
      <c r="BL1645" s="77"/>
      <c r="BM1645" s="77"/>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7"/>
      <c r="BH1646" s="77"/>
      <c r="BI1646" s="77"/>
      <c r="BJ1646" s="77"/>
      <c r="BK1646" s="77"/>
      <c r="BL1646" s="77"/>
      <c r="BM1646" s="77"/>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7"/>
      <c r="BH1647" s="77"/>
      <c r="BI1647" s="77"/>
      <c r="BJ1647" s="77"/>
      <c r="BK1647" s="77"/>
      <c r="BL1647" s="77"/>
      <c r="BM1647" s="77"/>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7"/>
      <c r="BH1648" s="77"/>
      <c r="BI1648" s="77"/>
      <c r="BJ1648" s="77"/>
      <c r="BK1648" s="77"/>
      <c r="BL1648" s="77"/>
      <c r="BM1648" s="77"/>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7"/>
      <c r="BH1649" s="77"/>
      <c r="BI1649" s="77"/>
      <c r="BJ1649" s="77"/>
      <c r="BK1649" s="77"/>
      <c r="BL1649" s="77"/>
      <c r="BM1649" s="77"/>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7"/>
      <c r="BH1650" s="77"/>
      <c r="BI1650" s="77"/>
      <c r="BJ1650" s="77"/>
      <c r="BK1650" s="77"/>
      <c r="BL1650" s="77"/>
      <c r="BM1650" s="77"/>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7"/>
      <c r="BH1651" s="77"/>
      <c r="BI1651" s="77"/>
      <c r="BJ1651" s="77"/>
      <c r="BK1651" s="77"/>
      <c r="BL1651" s="77"/>
      <c r="BM1651" s="77"/>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7"/>
      <c r="BH1652" s="77"/>
      <c r="BI1652" s="77"/>
      <c r="BJ1652" s="77"/>
      <c r="BK1652" s="77"/>
      <c r="BL1652" s="77"/>
      <c r="BM1652" s="77"/>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7"/>
      <c r="BH1653" s="77"/>
      <c r="BI1653" s="77"/>
      <c r="BJ1653" s="77"/>
      <c r="BK1653" s="77"/>
      <c r="BL1653" s="77"/>
      <c r="BM1653" s="77"/>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7"/>
      <c r="BH1654" s="77"/>
      <c r="BI1654" s="77"/>
      <c r="BJ1654" s="77"/>
      <c r="BK1654" s="77"/>
      <c r="BL1654" s="77"/>
      <c r="BM1654" s="77"/>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7"/>
      <c r="BH1655" s="77"/>
      <c r="BI1655" s="77"/>
      <c r="BJ1655" s="77"/>
      <c r="BK1655" s="77"/>
      <c r="BL1655" s="77"/>
      <c r="BM1655" s="77"/>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7"/>
      <c r="BH1656" s="77"/>
      <c r="BI1656" s="77"/>
      <c r="BJ1656" s="77"/>
      <c r="BK1656" s="77"/>
      <c r="BL1656" s="77"/>
      <c r="BM1656" s="77"/>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7"/>
      <c r="BH1657" s="77"/>
      <c r="BI1657" s="77"/>
      <c r="BJ1657" s="77"/>
      <c r="BK1657" s="77"/>
      <c r="BL1657" s="77"/>
      <c r="BM1657" s="77"/>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7"/>
      <c r="BH1658" s="77"/>
      <c r="BI1658" s="77"/>
      <c r="BJ1658" s="77"/>
      <c r="BK1658" s="77"/>
      <c r="BL1658" s="77"/>
      <c r="BM1658" s="77"/>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7"/>
      <c r="BH1659" s="77"/>
      <c r="BI1659" s="77"/>
      <c r="BJ1659" s="77"/>
      <c r="BK1659" s="77"/>
      <c r="BL1659" s="77"/>
      <c r="BM1659" s="77"/>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7"/>
      <c r="BH1660" s="77"/>
      <c r="BI1660" s="77"/>
      <c r="BJ1660" s="77"/>
      <c r="BK1660" s="77"/>
      <c r="BL1660" s="77"/>
      <c r="BM1660" s="77"/>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7"/>
      <c r="BH1661" s="77"/>
      <c r="BI1661" s="77"/>
      <c r="BJ1661" s="77"/>
      <c r="BK1661" s="77"/>
      <c r="BL1661" s="77"/>
      <c r="BM1661" s="77"/>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7"/>
      <c r="BH1662" s="77"/>
      <c r="BI1662" s="77"/>
      <c r="BJ1662" s="77"/>
      <c r="BK1662" s="77"/>
      <c r="BL1662" s="77"/>
      <c r="BM1662" s="77"/>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7"/>
      <c r="BH1663" s="77"/>
      <c r="BI1663" s="77"/>
      <c r="BJ1663" s="77"/>
      <c r="BK1663" s="77"/>
      <c r="BL1663" s="77"/>
      <c r="BM1663" s="77"/>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7"/>
      <c r="BH1664" s="77"/>
      <c r="BI1664" s="77"/>
      <c r="BJ1664" s="77"/>
      <c r="BK1664" s="77"/>
      <c r="BL1664" s="77"/>
      <c r="BM1664" s="77"/>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7"/>
      <c r="BH1665" s="77"/>
      <c r="BI1665" s="77"/>
      <c r="BJ1665" s="77"/>
      <c r="BK1665" s="77"/>
      <c r="BL1665" s="77"/>
      <c r="BM1665" s="77"/>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7"/>
      <c r="BH1666" s="77"/>
      <c r="BI1666" s="77"/>
      <c r="BJ1666" s="77"/>
      <c r="BK1666" s="77"/>
      <c r="BL1666" s="77"/>
      <c r="BM1666" s="77"/>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7"/>
      <c r="BH1667" s="77"/>
      <c r="BI1667" s="77"/>
      <c r="BJ1667" s="77"/>
      <c r="BK1667" s="77"/>
      <c r="BL1667" s="77"/>
      <c r="BM1667" s="77"/>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7"/>
      <c r="BH1668" s="77"/>
      <c r="BI1668" s="77"/>
      <c r="BJ1668" s="77"/>
      <c r="BK1668" s="77"/>
      <c r="BL1668" s="77"/>
      <c r="BM1668" s="77"/>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7"/>
      <c r="BH1669" s="77"/>
      <c r="BI1669" s="77"/>
      <c r="BJ1669" s="77"/>
      <c r="BK1669" s="77"/>
      <c r="BL1669" s="77"/>
      <c r="BM1669" s="77"/>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7"/>
      <c r="BH1670" s="77"/>
      <c r="BI1670" s="77"/>
      <c r="BJ1670" s="77"/>
      <c r="BK1670" s="77"/>
      <c r="BL1670" s="77"/>
      <c r="BM1670" s="77"/>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7"/>
      <c r="BH1671" s="77"/>
      <c r="BI1671" s="77"/>
      <c r="BJ1671" s="77"/>
      <c r="BK1671" s="77"/>
      <c r="BL1671" s="77"/>
      <c r="BM1671" s="77"/>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7"/>
      <c r="BH1672" s="77"/>
      <c r="BI1672" s="77"/>
      <c r="BJ1672" s="77"/>
      <c r="BK1672" s="77"/>
      <c r="BL1672" s="77"/>
      <c r="BM1672" s="77"/>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7"/>
      <c r="BH1673" s="77"/>
      <c r="BI1673" s="77"/>
      <c r="BJ1673" s="77"/>
      <c r="BK1673" s="77"/>
      <c r="BL1673" s="77"/>
      <c r="BM1673" s="77"/>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7"/>
      <c r="BH1674" s="77"/>
      <c r="BI1674" s="77"/>
      <c r="BJ1674" s="77"/>
      <c r="BK1674" s="77"/>
      <c r="BL1674" s="77"/>
      <c r="BM1674" s="77"/>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7"/>
      <c r="BH1675" s="77"/>
      <c r="BI1675" s="77"/>
      <c r="BJ1675" s="77"/>
      <c r="BK1675" s="77"/>
      <c r="BL1675" s="77"/>
      <c r="BM1675" s="77"/>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7"/>
      <c r="BH1676" s="77"/>
      <c r="BI1676" s="77"/>
      <c r="BJ1676" s="77"/>
      <c r="BK1676" s="77"/>
      <c r="BL1676" s="77"/>
      <c r="BM1676" s="77"/>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7"/>
      <c r="BH1677" s="77"/>
      <c r="BI1677" s="77"/>
      <c r="BJ1677" s="77"/>
      <c r="BK1677" s="77"/>
      <c r="BL1677" s="77"/>
      <c r="BM1677" s="77"/>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7"/>
      <c r="BH1678" s="77"/>
      <c r="BI1678" s="77"/>
      <c r="BJ1678" s="77"/>
      <c r="BK1678" s="77"/>
      <c r="BL1678" s="77"/>
      <c r="BM1678" s="77"/>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7"/>
      <c r="BH1679" s="77"/>
      <c r="BI1679" s="77"/>
      <c r="BJ1679" s="77"/>
      <c r="BK1679" s="77"/>
      <c r="BL1679" s="77"/>
      <c r="BM1679" s="77"/>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7"/>
      <c r="BH1680" s="77"/>
      <c r="BI1680" s="77"/>
      <c r="BJ1680" s="77"/>
      <c r="BK1680" s="77"/>
      <c r="BL1680" s="77"/>
      <c r="BM1680" s="77"/>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7"/>
      <c r="BH1681" s="77"/>
      <c r="BI1681" s="77"/>
      <c r="BJ1681" s="77"/>
      <c r="BK1681" s="77"/>
      <c r="BL1681" s="77"/>
      <c r="BM1681" s="77"/>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7"/>
      <c r="BH1682" s="77"/>
      <c r="BI1682" s="77"/>
      <c r="BJ1682" s="77"/>
      <c r="BK1682" s="77"/>
      <c r="BL1682" s="77"/>
      <c r="BM1682" s="77"/>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7"/>
      <c r="BH1683" s="77"/>
      <c r="BI1683" s="77"/>
      <c r="BJ1683" s="77"/>
      <c r="BK1683" s="77"/>
      <c r="BL1683" s="77"/>
      <c r="BM1683" s="77"/>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7"/>
      <c r="BH1684" s="77"/>
      <c r="BI1684" s="77"/>
      <c r="BJ1684" s="77"/>
      <c r="BK1684" s="77"/>
      <c r="BL1684" s="77"/>
      <c r="BM1684" s="77"/>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7"/>
      <c r="BH1685" s="77"/>
      <c r="BI1685" s="77"/>
      <c r="BJ1685" s="77"/>
      <c r="BK1685" s="77"/>
      <c r="BL1685" s="77"/>
      <c r="BM1685" s="77"/>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7"/>
      <c r="BH1686" s="77"/>
      <c r="BI1686" s="77"/>
      <c r="BJ1686" s="77"/>
      <c r="BK1686" s="77"/>
      <c r="BL1686" s="77"/>
      <c r="BM1686" s="77"/>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7"/>
      <c r="BH1687" s="77"/>
      <c r="BI1687" s="77"/>
      <c r="BJ1687" s="77"/>
      <c r="BK1687" s="77"/>
      <c r="BL1687" s="77"/>
      <c r="BM1687" s="77"/>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7"/>
      <c r="BH1688" s="77"/>
      <c r="BI1688" s="77"/>
      <c r="BJ1688" s="77"/>
      <c r="BK1688" s="77"/>
      <c r="BL1688" s="77"/>
      <c r="BM1688" s="77"/>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7"/>
      <c r="BH1689" s="77"/>
      <c r="BI1689" s="77"/>
      <c r="BJ1689" s="77"/>
      <c r="BK1689" s="77"/>
      <c r="BL1689" s="77"/>
      <c r="BM1689" s="77"/>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7"/>
      <c r="BH1690" s="77"/>
      <c r="BI1690" s="77"/>
      <c r="BJ1690" s="77"/>
      <c r="BK1690" s="77"/>
      <c r="BL1690" s="77"/>
      <c r="BM1690" s="77"/>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7"/>
      <c r="BH1691" s="77"/>
      <c r="BI1691" s="77"/>
      <c r="BJ1691" s="77"/>
      <c r="BK1691" s="77"/>
      <c r="BL1691" s="77"/>
      <c r="BM1691" s="77"/>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7"/>
      <c r="BH1692" s="77"/>
      <c r="BI1692" s="77"/>
      <c r="BJ1692" s="77"/>
      <c r="BK1692" s="77"/>
      <c r="BL1692" s="77"/>
      <c r="BM1692" s="77"/>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7"/>
      <c r="BH1693" s="77"/>
      <c r="BI1693" s="77"/>
      <c r="BJ1693" s="77"/>
      <c r="BK1693" s="77"/>
      <c r="BL1693" s="77"/>
      <c r="BM1693" s="77"/>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7"/>
      <c r="BH1694" s="77"/>
      <c r="BI1694" s="77"/>
      <c r="BJ1694" s="77"/>
      <c r="BK1694" s="77"/>
      <c r="BL1694" s="77"/>
      <c r="BM1694" s="77"/>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7"/>
      <c r="BH1695" s="77"/>
      <c r="BI1695" s="77"/>
      <c r="BJ1695" s="77"/>
      <c r="BK1695" s="77"/>
      <c r="BL1695" s="77"/>
      <c r="BM1695" s="77"/>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7"/>
      <c r="BH1696" s="77"/>
      <c r="BI1696" s="77"/>
      <c r="BJ1696" s="77"/>
      <c r="BK1696" s="77"/>
      <c r="BL1696" s="77"/>
      <c r="BM1696" s="77"/>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7"/>
      <c r="BH1697" s="77"/>
      <c r="BI1697" s="77"/>
      <c r="BJ1697" s="77"/>
      <c r="BK1697" s="77"/>
      <c r="BL1697" s="77"/>
      <c r="BM1697" s="77"/>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7"/>
      <c r="BH1698" s="77"/>
      <c r="BI1698" s="77"/>
      <c r="BJ1698" s="77"/>
      <c r="BK1698" s="77"/>
      <c r="BL1698" s="77"/>
      <c r="BM1698" s="77"/>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7"/>
      <c r="BH1699" s="77"/>
      <c r="BI1699" s="77"/>
      <c r="BJ1699" s="77"/>
      <c r="BK1699" s="77"/>
      <c r="BL1699" s="77"/>
      <c r="BM1699" s="77"/>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7"/>
      <c r="BH1700" s="77"/>
      <c r="BI1700" s="77"/>
      <c r="BJ1700" s="77"/>
      <c r="BK1700" s="77"/>
      <c r="BL1700" s="77"/>
      <c r="BM1700" s="77"/>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7"/>
      <c r="BH1701" s="77"/>
      <c r="BI1701" s="77"/>
      <c r="BJ1701" s="77"/>
      <c r="BK1701" s="77"/>
      <c r="BL1701" s="77"/>
      <c r="BM1701" s="77"/>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7"/>
      <c r="BH1702" s="77"/>
      <c r="BI1702" s="77"/>
      <c r="BJ1702" s="77"/>
      <c r="BK1702" s="77"/>
      <c r="BL1702" s="77"/>
      <c r="BM1702" s="77"/>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7"/>
      <c r="BH1703" s="77"/>
      <c r="BI1703" s="77"/>
      <c r="BJ1703" s="77"/>
      <c r="BK1703" s="77"/>
      <c r="BL1703" s="77"/>
      <c r="BM1703" s="77"/>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7"/>
      <c r="BH1704" s="77"/>
      <c r="BI1704" s="77"/>
      <c r="BJ1704" s="77"/>
      <c r="BK1704" s="77"/>
      <c r="BL1704" s="77"/>
      <c r="BM1704" s="77"/>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7"/>
      <c r="BH1705" s="77"/>
      <c r="BI1705" s="77"/>
      <c r="BJ1705" s="77"/>
      <c r="BK1705" s="77"/>
      <c r="BL1705" s="77"/>
      <c r="BM1705" s="77"/>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7"/>
      <c r="BH1706" s="77"/>
      <c r="BI1706" s="77"/>
      <c r="BJ1706" s="77"/>
      <c r="BK1706" s="77"/>
      <c r="BL1706" s="77"/>
      <c r="BM1706" s="77"/>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7"/>
      <c r="BH1707" s="77"/>
      <c r="BI1707" s="77"/>
      <c r="BJ1707" s="77"/>
      <c r="BK1707" s="77"/>
      <c r="BL1707" s="77"/>
      <c r="BM1707" s="77"/>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7"/>
      <c r="BH1708" s="77"/>
      <c r="BI1708" s="77"/>
      <c r="BJ1708" s="77"/>
      <c r="BK1708" s="77"/>
      <c r="BL1708" s="77"/>
      <c r="BM1708" s="77"/>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7"/>
      <c r="BH1709" s="77"/>
      <c r="BI1709" s="77"/>
      <c r="BJ1709" s="77"/>
      <c r="BK1709" s="77"/>
      <c r="BL1709" s="77"/>
      <c r="BM1709" s="77"/>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7"/>
      <c r="BH1710" s="77"/>
      <c r="BI1710" s="77"/>
      <c r="BJ1710" s="77"/>
      <c r="BK1710" s="77"/>
      <c r="BL1710" s="77"/>
      <c r="BM1710" s="77"/>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7"/>
      <c r="BH1711" s="77"/>
      <c r="BI1711" s="77"/>
      <c r="BJ1711" s="77"/>
      <c r="BK1711" s="77"/>
      <c r="BL1711" s="77"/>
      <c r="BM1711" s="77"/>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7"/>
      <c r="BH1712" s="77"/>
      <c r="BI1712" s="77"/>
      <c r="BJ1712" s="77"/>
      <c r="BK1712" s="77"/>
      <c r="BL1712" s="77"/>
      <c r="BM1712" s="77"/>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7"/>
      <c r="BH1713" s="77"/>
      <c r="BI1713" s="77"/>
      <c r="BJ1713" s="77"/>
      <c r="BK1713" s="77"/>
      <c r="BL1713" s="77"/>
      <c r="BM1713" s="77"/>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7"/>
      <c r="BH1714" s="77"/>
      <c r="BI1714" s="77"/>
      <c r="BJ1714" s="77"/>
      <c r="BK1714" s="77"/>
      <c r="BL1714" s="77"/>
      <c r="BM1714" s="77"/>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7"/>
      <c r="BH1715" s="77"/>
      <c r="BI1715" s="77"/>
      <c r="BJ1715" s="77"/>
      <c r="BK1715" s="77"/>
      <c r="BL1715" s="77"/>
      <c r="BM1715" s="77"/>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7"/>
      <c r="BH1716" s="77"/>
      <c r="BI1716" s="77"/>
      <c r="BJ1716" s="77"/>
      <c r="BK1716" s="77"/>
      <c r="BL1716" s="77"/>
      <c r="BM1716" s="77"/>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7"/>
      <c r="BH1717" s="77"/>
      <c r="BI1717" s="77"/>
      <c r="BJ1717" s="77"/>
      <c r="BK1717" s="77"/>
      <c r="BL1717" s="77"/>
      <c r="BM1717" s="77"/>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7"/>
      <c r="BH1718" s="77"/>
      <c r="BI1718" s="77"/>
      <c r="BJ1718" s="77"/>
      <c r="BK1718" s="77"/>
      <c r="BL1718" s="77"/>
      <c r="BM1718" s="77"/>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7"/>
      <c r="BH1719" s="77"/>
      <c r="BI1719" s="77"/>
      <c r="BJ1719" s="77"/>
      <c r="BK1719" s="77"/>
      <c r="BL1719" s="77"/>
      <c r="BM1719" s="77"/>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7"/>
      <c r="BH1720" s="77"/>
      <c r="BI1720" s="77"/>
      <c r="BJ1720" s="77"/>
      <c r="BK1720" s="77"/>
      <c r="BL1720" s="77"/>
      <c r="BM1720" s="77"/>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7"/>
      <c r="BH1721" s="77"/>
      <c r="BI1721" s="77"/>
      <c r="BJ1721" s="77"/>
      <c r="BK1721" s="77"/>
      <c r="BL1721" s="77"/>
      <c r="BM1721" s="77"/>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7"/>
      <c r="BH1722" s="77"/>
      <c r="BI1722" s="77"/>
      <c r="BJ1722" s="77"/>
      <c r="BK1722" s="77"/>
      <c r="BL1722" s="77"/>
      <c r="BM1722" s="77"/>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7"/>
      <c r="BH1723" s="77"/>
      <c r="BI1723" s="77"/>
      <c r="BJ1723" s="77"/>
      <c r="BK1723" s="77"/>
      <c r="BL1723" s="77"/>
      <c r="BM1723" s="77"/>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7"/>
      <c r="BH1724" s="77"/>
      <c r="BI1724" s="77"/>
      <c r="BJ1724" s="77"/>
      <c r="BK1724" s="77"/>
      <c r="BL1724" s="77"/>
      <c r="BM1724" s="77"/>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7"/>
      <c r="BH1725" s="77"/>
      <c r="BI1725" s="77"/>
      <c r="BJ1725" s="77"/>
      <c r="BK1725" s="77"/>
      <c r="BL1725" s="77"/>
      <c r="BM1725" s="77"/>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7"/>
      <c r="BH1726" s="77"/>
      <c r="BI1726" s="77"/>
      <c r="BJ1726" s="77"/>
      <c r="BK1726" s="77"/>
      <c r="BL1726" s="77"/>
      <c r="BM1726" s="77"/>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7"/>
      <c r="BH1727" s="77"/>
      <c r="BI1727" s="77"/>
      <c r="BJ1727" s="77"/>
      <c r="BK1727" s="77"/>
      <c r="BL1727" s="77"/>
      <c r="BM1727" s="77"/>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7"/>
      <c r="BH1728" s="77"/>
      <c r="BI1728" s="77"/>
      <c r="BJ1728" s="77"/>
      <c r="BK1728" s="77"/>
      <c r="BL1728" s="77"/>
      <c r="BM1728" s="77"/>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7"/>
      <c r="BH1729" s="77"/>
      <c r="BI1729" s="77"/>
      <c r="BJ1729" s="77"/>
      <c r="BK1729" s="77"/>
      <c r="BL1729" s="77"/>
      <c r="BM1729" s="77"/>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7"/>
      <c r="BH1730" s="77"/>
      <c r="BI1730" s="77"/>
      <c r="BJ1730" s="77"/>
      <c r="BK1730" s="77"/>
      <c r="BL1730" s="77"/>
      <c r="BM1730" s="77"/>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7"/>
      <c r="BH1731" s="77"/>
      <c r="BI1731" s="77"/>
      <c r="BJ1731" s="77"/>
      <c r="BK1731" s="77"/>
      <c r="BL1731" s="77"/>
      <c r="BM1731" s="77"/>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7"/>
      <c r="BH1732" s="77"/>
      <c r="BI1732" s="77"/>
      <c r="BJ1732" s="77"/>
      <c r="BK1732" s="77"/>
      <c r="BL1732" s="77"/>
      <c r="BM1732" s="77"/>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7"/>
      <c r="BH1733" s="77"/>
      <c r="BI1733" s="77"/>
      <c r="BJ1733" s="77"/>
      <c r="BK1733" s="77"/>
      <c r="BL1733" s="77"/>
      <c r="BM1733" s="77"/>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7"/>
      <c r="BH1734" s="77"/>
      <c r="BI1734" s="77"/>
      <c r="BJ1734" s="77"/>
      <c r="BK1734" s="77"/>
      <c r="BL1734" s="77"/>
      <c r="BM1734" s="77"/>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7"/>
      <c r="BH1735" s="77"/>
      <c r="BI1735" s="77"/>
      <c r="BJ1735" s="77"/>
      <c r="BK1735" s="77"/>
      <c r="BL1735" s="77"/>
      <c r="BM1735" s="77"/>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7"/>
      <c r="BH1736" s="77"/>
      <c r="BI1736" s="77"/>
      <c r="BJ1736" s="77"/>
      <c r="BK1736" s="77"/>
      <c r="BL1736" s="77"/>
      <c r="BM1736" s="77"/>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7"/>
      <c r="BH1737" s="77"/>
      <c r="BI1737" s="77"/>
      <c r="BJ1737" s="77"/>
      <c r="BK1737" s="77"/>
      <c r="BL1737" s="77"/>
      <c r="BM1737" s="77"/>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7"/>
      <c r="BH1738" s="77"/>
      <c r="BI1738" s="77"/>
      <c r="BJ1738" s="77"/>
      <c r="BK1738" s="77"/>
      <c r="BL1738" s="77"/>
      <c r="BM1738" s="77"/>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7"/>
      <c r="BH1739" s="77"/>
      <c r="BI1739" s="77"/>
      <c r="BJ1739" s="77"/>
      <c r="BK1739" s="77"/>
      <c r="BL1739" s="77"/>
      <c r="BM1739" s="77"/>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7"/>
      <c r="BH1740" s="77"/>
      <c r="BI1740" s="77"/>
      <c r="BJ1740" s="77"/>
      <c r="BK1740" s="77"/>
      <c r="BL1740" s="77"/>
      <c r="BM1740" s="77"/>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7"/>
      <c r="BH1741" s="77"/>
      <c r="BI1741" s="77"/>
      <c r="BJ1741" s="77"/>
      <c r="BK1741" s="77"/>
      <c r="BL1741" s="77"/>
      <c r="BM1741" s="77"/>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7"/>
      <c r="BH1742" s="77"/>
      <c r="BI1742" s="77"/>
      <c r="BJ1742" s="77"/>
      <c r="BK1742" s="77"/>
      <c r="BL1742" s="77"/>
      <c r="BM1742" s="77"/>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7"/>
      <c r="BH1743" s="77"/>
      <c r="BI1743" s="77"/>
      <c r="BJ1743" s="77"/>
      <c r="BK1743" s="77"/>
      <c r="BL1743" s="77"/>
      <c r="BM1743" s="77"/>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7"/>
      <c r="BH1744" s="77"/>
      <c r="BI1744" s="77"/>
      <c r="BJ1744" s="77"/>
      <c r="BK1744" s="77"/>
      <c r="BL1744" s="77"/>
      <c r="BM1744" s="77"/>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7"/>
      <c r="BH1745" s="77"/>
      <c r="BI1745" s="77"/>
      <c r="BJ1745" s="77"/>
      <c r="BK1745" s="77"/>
      <c r="BL1745" s="77"/>
      <c r="BM1745" s="77"/>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7"/>
      <c r="BH1746" s="77"/>
      <c r="BI1746" s="77"/>
      <c r="BJ1746" s="77"/>
      <c r="BK1746" s="77"/>
      <c r="BL1746" s="77"/>
      <c r="BM1746" s="77"/>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7"/>
      <c r="BH1747" s="77"/>
      <c r="BI1747" s="77"/>
      <c r="BJ1747" s="77"/>
      <c r="BK1747" s="77"/>
      <c r="BL1747" s="77"/>
      <c r="BM1747" s="77"/>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7"/>
      <c r="BH1748" s="77"/>
      <c r="BI1748" s="77"/>
      <c r="BJ1748" s="77"/>
      <c r="BK1748" s="77"/>
      <c r="BL1748" s="77"/>
      <c r="BM1748" s="77"/>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7"/>
      <c r="BH1749" s="77"/>
      <c r="BI1749" s="77"/>
      <c r="BJ1749" s="77"/>
      <c r="BK1749" s="77"/>
      <c r="BL1749" s="77"/>
      <c r="BM1749" s="77"/>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7"/>
      <c r="BH1750" s="77"/>
      <c r="BI1750" s="77"/>
      <c r="BJ1750" s="77"/>
      <c r="BK1750" s="77"/>
      <c r="BL1750" s="77"/>
      <c r="BM1750" s="77"/>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7"/>
      <c r="BH1751" s="77"/>
      <c r="BI1751" s="77"/>
      <c r="BJ1751" s="77"/>
      <c r="BK1751" s="77"/>
      <c r="BL1751" s="77"/>
      <c r="BM1751" s="77"/>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7"/>
      <c r="BH1752" s="77"/>
      <c r="BI1752" s="77"/>
      <c r="BJ1752" s="77"/>
      <c r="BK1752" s="77"/>
      <c r="BL1752" s="77"/>
      <c r="BM1752" s="77"/>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7"/>
      <c r="BH1753" s="77"/>
      <c r="BI1753" s="77"/>
      <c r="BJ1753" s="77"/>
      <c r="BK1753" s="77"/>
      <c r="BL1753" s="77"/>
      <c r="BM1753" s="77"/>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7"/>
      <c r="BH1754" s="77"/>
      <c r="BI1754" s="77"/>
      <c r="BJ1754" s="77"/>
      <c r="BK1754" s="77"/>
      <c r="BL1754" s="77"/>
      <c r="BM1754" s="77"/>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7"/>
      <c r="BH1755" s="77"/>
      <c r="BI1755" s="77"/>
      <c r="BJ1755" s="77"/>
      <c r="BK1755" s="77"/>
      <c r="BL1755" s="77"/>
      <c r="BM1755" s="77"/>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7"/>
      <c r="BH1756" s="77"/>
      <c r="BI1756" s="77"/>
      <c r="BJ1756" s="77"/>
      <c r="BK1756" s="77"/>
      <c r="BL1756" s="77"/>
      <c r="BM1756" s="77"/>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7"/>
      <c r="BH1757" s="77"/>
      <c r="BI1757" s="77"/>
      <c r="BJ1757" s="77"/>
      <c r="BK1757" s="77"/>
      <c r="BL1757" s="77"/>
      <c r="BM1757" s="77"/>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7"/>
      <c r="BH1758" s="77"/>
      <c r="BI1758" s="77"/>
      <c r="BJ1758" s="77"/>
      <c r="BK1758" s="77"/>
      <c r="BL1758" s="77"/>
      <c r="BM1758" s="77"/>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7"/>
      <c r="BH1759" s="77"/>
      <c r="BI1759" s="77"/>
      <c r="BJ1759" s="77"/>
      <c r="BK1759" s="77"/>
      <c r="BL1759" s="77"/>
      <c r="BM1759" s="77"/>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7"/>
      <c r="BH1760" s="77"/>
      <c r="BI1760" s="77"/>
      <c r="BJ1760" s="77"/>
      <c r="BK1760" s="77"/>
      <c r="BL1760" s="77"/>
      <c r="BM1760" s="77"/>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7"/>
      <c r="BH1761" s="77"/>
      <c r="BI1761" s="77"/>
      <c r="BJ1761" s="77"/>
      <c r="BK1761" s="77"/>
      <c r="BL1761" s="77"/>
      <c r="BM1761" s="77"/>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7"/>
      <c r="BH1762" s="77"/>
      <c r="BI1762" s="77"/>
      <c r="BJ1762" s="77"/>
      <c r="BK1762" s="77"/>
      <c r="BL1762" s="77"/>
      <c r="BM1762" s="77"/>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7"/>
      <c r="BH1763" s="77"/>
      <c r="BI1763" s="77"/>
      <c r="BJ1763" s="77"/>
      <c r="BK1763" s="77"/>
      <c r="BL1763" s="77"/>
      <c r="BM1763" s="77"/>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7"/>
      <c r="BH1764" s="77"/>
      <c r="BI1764" s="77"/>
      <c r="BJ1764" s="77"/>
      <c r="BK1764" s="77"/>
      <c r="BL1764" s="77"/>
      <c r="BM1764" s="77"/>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7"/>
      <c r="BH1765" s="77"/>
      <c r="BI1765" s="77"/>
      <c r="BJ1765" s="77"/>
      <c r="BK1765" s="77"/>
      <c r="BL1765" s="77"/>
      <c r="BM1765" s="77"/>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7"/>
      <c r="BH1766" s="77"/>
      <c r="BI1766" s="77"/>
      <c r="BJ1766" s="77"/>
      <c r="BK1766" s="77"/>
      <c r="BL1766" s="77"/>
      <c r="BM1766" s="77"/>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7"/>
      <c r="BH1767" s="77"/>
      <c r="BI1767" s="77"/>
      <c r="BJ1767" s="77"/>
      <c r="BK1767" s="77"/>
      <c r="BL1767" s="77"/>
      <c r="BM1767" s="77"/>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7"/>
      <c r="BH1768" s="77"/>
      <c r="BI1768" s="77"/>
      <c r="BJ1768" s="77"/>
      <c r="BK1768" s="77"/>
      <c r="BL1768" s="77"/>
      <c r="BM1768" s="77"/>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7"/>
      <c r="BH1769" s="77"/>
      <c r="BI1769" s="77"/>
      <c r="BJ1769" s="77"/>
      <c r="BK1769" s="77"/>
      <c r="BL1769" s="77"/>
      <c r="BM1769" s="77"/>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7"/>
      <c r="BH1770" s="77"/>
      <c r="BI1770" s="77"/>
      <c r="BJ1770" s="77"/>
      <c r="BK1770" s="77"/>
      <c r="BL1770" s="77"/>
      <c r="BM1770" s="77"/>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7"/>
      <c r="BH1771" s="77"/>
      <c r="BI1771" s="77"/>
      <c r="BJ1771" s="77"/>
      <c r="BK1771" s="77"/>
      <c r="BL1771" s="77"/>
      <c r="BM1771" s="77"/>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7"/>
      <c r="BH1772" s="77"/>
      <c r="BI1772" s="77"/>
      <c r="BJ1772" s="77"/>
      <c r="BK1772" s="77"/>
      <c r="BL1772" s="77"/>
      <c r="BM1772" s="77"/>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7"/>
      <c r="BH1773" s="77"/>
      <c r="BI1773" s="77"/>
      <c r="BJ1773" s="77"/>
      <c r="BK1773" s="77"/>
      <c r="BL1773" s="77"/>
      <c r="BM1773" s="77"/>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7"/>
      <c r="BH1774" s="77"/>
      <c r="BI1774" s="77"/>
      <c r="BJ1774" s="77"/>
      <c r="BK1774" s="77"/>
      <c r="BL1774" s="77"/>
      <c r="BM1774" s="77"/>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7"/>
      <c r="BH1775" s="77"/>
      <c r="BI1775" s="77"/>
      <c r="BJ1775" s="77"/>
      <c r="BK1775" s="77"/>
      <c r="BL1775" s="77"/>
      <c r="BM1775" s="77"/>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7"/>
      <c r="BH1776" s="77"/>
      <c r="BI1776" s="77"/>
      <c r="BJ1776" s="77"/>
      <c r="BK1776" s="77"/>
      <c r="BL1776" s="77"/>
      <c r="BM1776" s="77"/>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7"/>
      <c r="BH1777" s="77"/>
      <c r="BI1777" s="77"/>
      <c r="BJ1777" s="77"/>
      <c r="BK1777" s="77"/>
      <c r="BL1777" s="77"/>
      <c r="BM1777" s="77"/>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7"/>
      <c r="BH1778" s="77"/>
      <c r="BI1778" s="77"/>
      <c r="BJ1778" s="77"/>
      <c r="BK1778" s="77"/>
      <c r="BL1778" s="77"/>
      <c r="BM1778" s="77"/>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7"/>
      <c r="BH1779" s="77"/>
      <c r="BI1779" s="77"/>
      <c r="BJ1779" s="77"/>
      <c r="BK1779" s="77"/>
      <c r="BL1779" s="77"/>
      <c r="BM1779" s="77"/>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7"/>
      <c r="BH1780" s="77"/>
      <c r="BI1780" s="77"/>
      <c r="BJ1780" s="77"/>
      <c r="BK1780" s="77"/>
      <c r="BL1780" s="77"/>
      <c r="BM1780" s="77"/>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7"/>
      <c r="BH1781" s="77"/>
      <c r="BI1781" s="77"/>
      <c r="BJ1781" s="77"/>
      <c r="BK1781" s="77"/>
      <c r="BL1781" s="77"/>
      <c r="BM1781" s="77"/>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7"/>
      <c r="BH1782" s="77"/>
      <c r="BI1782" s="77"/>
      <c r="BJ1782" s="77"/>
      <c r="BK1782" s="77"/>
      <c r="BL1782" s="77"/>
      <c r="BM1782" s="77"/>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7"/>
      <c r="BH1783" s="77"/>
      <c r="BI1783" s="77"/>
      <c r="BJ1783" s="77"/>
      <c r="BK1783" s="77"/>
      <c r="BL1783" s="77"/>
      <c r="BM1783" s="77"/>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7"/>
      <c r="BH1784" s="77"/>
      <c r="BI1784" s="77"/>
      <c r="BJ1784" s="77"/>
      <c r="BK1784" s="77"/>
      <c r="BL1784" s="77"/>
      <c r="BM1784" s="77"/>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7"/>
      <c r="BH1785" s="77"/>
      <c r="BI1785" s="77"/>
      <c r="BJ1785" s="77"/>
      <c r="BK1785" s="77"/>
      <c r="BL1785" s="77"/>
      <c r="BM1785" s="77"/>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7"/>
      <c r="BH1786" s="77"/>
      <c r="BI1786" s="77"/>
      <c r="BJ1786" s="77"/>
      <c r="BK1786" s="77"/>
      <c r="BL1786" s="77"/>
      <c r="BM1786" s="77"/>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7"/>
      <c r="BH1787" s="77"/>
      <c r="BI1787" s="77"/>
      <c r="BJ1787" s="77"/>
      <c r="BK1787" s="77"/>
      <c r="BL1787" s="77"/>
      <c r="BM1787" s="77"/>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7"/>
      <c r="BH1788" s="77"/>
      <c r="BI1788" s="77"/>
      <c r="BJ1788" s="77"/>
      <c r="BK1788" s="77"/>
      <c r="BL1788" s="77"/>
      <c r="BM1788" s="77"/>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7"/>
      <c r="BH1789" s="77"/>
      <c r="BI1789" s="77"/>
      <c r="BJ1789" s="77"/>
      <c r="BK1789" s="77"/>
      <c r="BL1789" s="77"/>
      <c r="BM1789" s="77"/>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7"/>
      <c r="BH1790" s="77"/>
      <c r="BI1790" s="77"/>
      <c r="BJ1790" s="77"/>
      <c r="BK1790" s="77"/>
      <c r="BL1790" s="77"/>
      <c r="BM1790" s="77"/>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7"/>
      <c r="BH1791" s="77"/>
      <c r="BI1791" s="77"/>
      <c r="BJ1791" s="77"/>
      <c r="BK1791" s="77"/>
      <c r="BL1791" s="77"/>
      <c r="BM1791" s="77"/>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7"/>
      <c r="BH1792" s="77"/>
      <c r="BI1792" s="77"/>
      <c r="BJ1792" s="77"/>
      <c r="BK1792" s="77"/>
      <c r="BL1792" s="77"/>
      <c r="BM1792" s="77"/>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7"/>
      <c r="BH1793" s="77"/>
      <c r="BI1793" s="77"/>
      <c r="BJ1793" s="77"/>
      <c r="BK1793" s="77"/>
      <c r="BL1793" s="77"/>
      <c r="BM1793" s="77"/>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7"/>
      <c r="BH1794" s="77"/>
      <c r="BI1794" s="77"/>
      <c r="BJ1794" s="77"/>
      <c r="BK1794" s="77"/>
      <c r="BL1794" s="77"/>
      <c r="BM1794" s="77"/>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7"/>
      <c r="BH1795" s="77"/>
      <c r="BI1795" s="77"/>
      <c r="BJ1795" s="77"/>
      <c r="BK1795" s="77"/>
      <c r="BL1795" s="77"/>
      <c r="BM1795" s="77"/>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7"/>
      <c r="BH1796" s="77"/>
      <c r="BI1796" s="77"/>
      <c r="BJ1796" s="77"/>
      <c r="BK1796" s="77"/>
      <c r="BL1796" s="77"/>
      <c r="BM1796" s="77"/>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7"/>
      <c r="BH1797" s="77"/>
      <c r="BI1797" s="77"/>
      <c r="BJ1797" s="77"/>
      <c r="BK1797" s="77"/>
      <c r="BL1797" s="77"/>
      <c r="BM1797" s="77"/>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7"/>
      <c r="BH1798" s="77"/>
      <c r="BI1798" s="77"/>
      <c r="BJ1798" s="77"/>
      <c r="BK1798" s="77"/>
      <c r="BL1798" s="77"/>
      <c r="BM1798" s="77"/>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7"/>
      <c r="BH1799" s="77"/>
      <c r="BI1799" s="77"/>
      <c r="BJ1799" s="77"/>
      <c r="BK1799" s="77"/>
      <c r="BL1799" s="77"/>
      <c r="BM1799" s="77"/>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7"/>
      <c r="BH1800" s="77"/>
      <c r="BI1800" s="77"/>
      <c r="BJ1800" s="77"/>
      <c r="BK1800" s="77"/>
      <c r="BL1800" s="77"/>
      <c r="BM1800" s="77"/>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7"/>
      <c r="BH1801" s="77"/>
      <c r="BI1801" s="77"/>
      <c r="BJ1801" s="77"/>
      <c r="BK1801" s="77"/>
      <c r="BL1801" s="77"/>
      <c r="BM1801" s="77"/>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7"/>
      <c r="BH1802" s="77"/>
      <c r="BI1802" s="77"/>
      <c r="BJ1802" s="77"/>
      <c r="BK1802" s="77"/>
      <c r="BL1802" s="77"/>
      <c r="BM1802" s="77"/>
      <c r="BN1802" s="4"/>
      <c r="BO1802" s="4"/>
    </row>
  </sheetData>
  <sheetProtection algorithmName="SHA-512" hashValue="QzxJuuf5oV4thshDcZnHgtVVjDSpHhX9tHIAZVPZHt0AIgGfQsdOyE0h15gTryR6zjEHwFcfcS2quhlSSC168w==" saltValue="cZzi65VN5ZVmcVRikMPZwQ==" spinCount="100000" sheet="1" objects="1" scenarios="1"/>
  <mergeCells count="22">
    <mergeCell ref="AC6:AZ6"/>
    <mergeCell ref="AG7:AJ7"/>
    <mergeCell ref="AM7:AP7"/>
    <mergeCell ref="AS7:AV7"/>
    <mergeCell ref="AD7:AE7"/>
    <mergeCell ref="AY7:BB7"/>
    <mergeCell ref="AF7:AF8"/>
    <mergeCell ref="A1:M1"/>
    <mergeCell ref="A2:M2"/>
    <mergeCell ref="A3:M3"/>
    <mergeCell ref="A5:M5"/>
    <mergeCell ref="N5:BF5"/>
    <mergeCell ref="BE7:BF7"/>
    <mergeCell ref="AC7:AC8"/>
    <mergeCell ref="A6:I7"/>
    <mergeCell ref="J6:M7"/>
    <mergeCell ref="N6:P7"/>
    <mergeCell ref="Q6:S7"/>
    <mergeCell ref="T6:V7"/>
    <mergeCell ref="W6:X7"/>
    <mergeCell ref="Y6:Z7"/>
    <mergeCell ref="AA6:AB7"/>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G4" sqref="G4"/>
    </sheetView>
  </sheetViews>
  <sheetFormatPr baseColWidth="10" defaultRowHeight="15" x14ac:dyDescent="0.25"/>
  <sheetData>
    <row r="1" spans="2:6" x14ac:dyDescent="0.25">
      <c r="B1" s="33" t="s">
        <v>842</v>
      </c>
      <c r="C1" s="33">
        <v>2021</v>
      </c>
      <c r="D1" s="33" t="s">
        <v>840</v>
      </c>
      <c r="E1" s="33" t="s">
        <v>841</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2021-2do. trimestre</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2021-08-19T19:00:56Z</dcterms:modified>
</cp:coreProperties>
</file>