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35" yWindow="555" windowWidth="11895" windowHeight="6390" tabRatio="599" firstSheet="1" activeTab="1"/>
  </bookViews>
  <sheets>
    <sheet name="Resultados Control Fiscal 2014" sheetId="1" r:id="rId1"/>
    <sheet name="Indicadores 3er trimestre 2017" sheetId="2" r:id="rId2"/>
  </sheets>
  <definedNames/>
  <calcPr fullCalcOnLoad="1"/>
</workbook>
</file>

<file path=xl/comments2.xml><?xml version="1.0" encoding="utf-8"?>
<comments xmlns="http://schemas.openxmlformats.org/spreadsheetml/2006/main">
  <authors>
    <author>Dennys Downs Livingston</author>
  </authors>
  <commentList>
    <comment ref="X2" authorId="0">
      <text>
        <r>
          <rPr>
            <sz val="9"/>
            <rFont val="Tahoma"/>
            <family val="2"/>
          </rPr>
          <t xml:space="preserve">Ingrese  la meta que proyecta alcanzar con el indicador dentro de periodo que se reporta y de acuerdo a la capacidad del proceso al que pertenece el indicador.
</t>
        </r>
      </text>
    </comment>
    <comment ref="Z2" authorId="0">
      <text>
        <r>
          <rPr>
            <sz val="9"/>
            <rFont val="Tahoma"/>
            <family val="2"/>
          </rPr>
          <t xml:space="preserve">Realice el análisis del comportamiento del indicador, concluyendo si requiere alguna acción para corregir o mejorar su comportamiento o desempeño
</t>
        </r>
      </text>
    </comment>
    <comment ref="W2" authorId="0">
      <text>
        <r>
          <rPr>
            <b/>
            <sz val="9"/>
            <rFont val="Tahoma"/>
            <family val="2"/>
          </rPr>
          <t>Ingrese el ultimo dato del año anterior de medición que tiene sobre el indicado o su promedio en caso de que la variación entre periodos de medición sean amplias o considerables</t>
        </r>
      </text>
    </comment>
    <comment ref="AA2" authorId="0">
      <text>
        <r>
          <rPr>
            <sz val="9"/>
            <rFont val="Tahoma"/>
            <family val="2"/>
          </rPr>
          <t xml:space="preserve">Realice el análisis del comportamiento del indicador, concluyendo si requiere alguna acción para corregir o mejorar su comportamiento o desempeño
</t>
        </r>
      </text>
    </comment>
    <comment ref="AB2" authorId="0">
      <text>
        <r>
          <rPr>
            <sz val="9"/>
            <rFont val="Tahoma"/>
            <family val="2"/>
          </rPr>
          <t xml:space="preserve">Realice el análisis del comportamiento del indicador, concluyendo si requiere alguna acción para corregir o mejorar su comportamiento o desempeño
</t>
        </r>
      </text>
    </comment>
  </commentList>
</comments>
</file>

<file path=xl/sharedStrings.xml><?xml version="1.0" encoding="utf-8"?>
<sst xmlns="http://schemas.openxmlformats.org/spreadsheetml/2006/main" count="197" uniqueCount="149">
  <si>
    <t>TABLERO DE CONTROL</t>
  </si>
  <si>
    <t>Procesos</t>
  </si>
  <si>
    <t>Nombre del Indicador</t>
  </si>
  <si>
    <t>Tipo de Indicador</t>
  </si>
  <si>
    <t>Datos</t>
  </si>
  <si>
    <t>Auditor</t>
  </si>
  <si>
    <t>Beneficios Ahorros - Planes de Mejoramiento.</t>
  </si>
  <si>
    <t>Efectividad</t>
  </si>
  <si>
    <t>Recuperaciones en el Proceso Auditor</t>
  </si>
  <si>
    <t>Responsabilidad Fiscal</t>
  </si>
  <si>
    <t>Recuperaciones Cobro persuasivo.</t>
  </si>
  <si>
    <t>Jurisdiccion Coactiva</t>
  </si>
  <si>
    <t>Recaudo Cobro Coactivo.</t>
  </si>
  <si>
    <t>TOTAL BENEFICIOS, RECUPERACIONES Y AHORROS</t>
  </si>
  <si>
    <t>Formula Indicador</t>
  </si>
  <si>
    <t>Resultados</t>
  </si>
  <si>
    <t>Meta Final</t>
  </si>
  <si>
    <t>Eficacia</t>
  </si>
  <si>
    <t>Resultado Final</t>
  </si>
  <si>
    <t>Auditoria</t>
  </si>
  <si>
    <t>Talento Humano</t>
  </si>
  <si>
    <t>CONTRALORIA GENERAL DEL DEPARTAMENTO DE SAN ANDRES, PROVIDENCIA Y SANTA CATALINA</t>
  </si>
  <si>
    <t>No. Auditorias ejecutadas / No. Auditorias programadas</t>
  </si>
  <si>
    <t>% de Denuncias Resueltas</t>
  </si>
  <si>
    <t>% de Actividades Cumplidas</t>
  </si>
  <si>
    <t>Administrativo Sancionatorio</t>
  </si>
  <si>
    <t>No. De sentencias favorables / No. De sentencias emitidas</t>
  </si>
  <si>
    <t>No. de actividades de bienestar ejecutados / No actividades de bienestar programadas</t>
  </si>
  <si>
    <t>Infraestructura</t>
  </si>
  <si>
    <t>No. De actividades ejecutadas / No. De actividades programadas</t>
  </si>
  <si>
    <t>Trimestre 1</t>
  </si>
  <si>
    <t>Trimestre 2</t>
  </si>
  <si>
    <t>Trimestre 3</t>
  </si>
  <si>
    <t>Trimestre 4</t>
  </si>
  <si>
    <t>% de Cumplimiento del PGA</t>
  </si>
  <si>
    <t>ANUAL</t>
  </si>
  <si>
    <t>Resultado Acumulado</t>
  </si>
  <si>
    <t xml:space="preserve">Indagaciones preliminares </t>
  </si>
  <si>
    <t>Proceso coactiva</t>
  </si>
  <si>
    <t>Valor de Bienes y Servicios Adquiridos en el periodo/Valor de bienes y servicio programado a adquirir</t>
  </si>
  <si>
    <t>No.  De evaluaciones y seguimiento ejecutadas/ No.  De evaluaciones y seguimiento programadas</t>
  </si>
  <si>
    <t>Cumplimiento  de Auditorias</t>
  </si>
  <si>
    <t>Resoluciones sancionatorias</t>
  </si>
  <si>
    <t>No. actividades de capacitación realizadas/ No.actividades de capacitación programadas.</t>
  </si>
  <si>
    <t>Cumplimiento del Plan de Capacitación</t>
  </si>
  <si>
    <t>No. actividades realizadas/ No.actividades  programadas.</t>
  </si>
  <si>
    <t>No. De trasferencias al archivo central/No. De trasferencias programadas al archivo central</t>
  </si>
  <si>
    <t>Transferencia de archivos</t>
  </si>
  <si>
    <t>Evaluación, Análisis y Mejora</t>
  </si>
  <si>
    <t>Cumplimiento de evaluación y seguimiento</t>
  </si>
  <si>
    <t>Jurisdicción Coactiva</t>
  </si>
  <si>
    <t>Gestión Jurídica</t>
  </si>
  <si>
    <t>% de gestión de defensa</t>
  </si>
  <si>
    <t>Gestión Financiera</t>
  </si>
  <si>
    <t>Adquisición de Bienes y Servicios</t>
  </si>
  <si>
    <t>Gestión Documental</t>
  </si>
  <si>
    <t>Planeación Institucional</t>
  </si>
  <si>
    <t xml:space="preserve">Resultado </t>
  </si>
  <si>
    <t>No. Resoluciones sancionatorias / No. De traslados</t>
  </si>
  <si>
    <t>Participación ciudadana</t>
  </si>
  <si>
    <t>No.Actividades Realizadas en el periodo / No. Actividades Programadas para el periodo</t>
  </si>
  <si>
    <t>% Gestión de Recaudo de transferencias</t>
  </si>
  <si>
    <t xml:space="preserve">Valor de transferencias Recaudadas / Valor Presupuesto de transferencia aprobadas </t>
  </si>
  <si>
    <t>Valor PAC ejecutado obligaciones canceladas / Valor PAC programado</t>
  </si>
  <si>
    <t>Cumplimiento del Plan de Bienestar Social e incentivos</t>
  </si>
  <si>
    <t>Cumplimiento del Plan de Compras de bienes y servicios</t>
  </si>
  <si>
    <t>No. de Auditorias Ejecutadas/ No.de Auditorias programadas</t>
  </si>
  <si>
    <t>Preliminares cerradas /Preliminares aperturados</t>
  </si>
  <si>
    <t xml:space="preserve">Procesos con autos de cierre y/o imputación /procesos aperturados </t>
  </si>
  <si>
    <t>N.D</t>
  </si>
  <si>
    <t>% Cumplimiento de PAC</t>
  </si>
  <si>
    <t>Cumplimiento del plan de mantenimiento</t>
  </si>
  <si>
    <t>Responsable del  indicador</t>
  </si>
  <si>
    <t>Jefe de Control Interno</t>
  </si>
  <si>
    <t>Línea base</t>
  </si>
  <si>
    <t>Jefe de Planeación</t>
  </si>
  <si>
    <t>Profesional Especializado - Dep. de Auditorias y Participación ciudadana</t>
  </si>
  <si>
    <t>Contraloría Auxiliar</t>
  </si>
  <si>
    <t>Con corte treinta de Septiembre del 2015, las transferencias recaudadas han sido del 71%, faltando por recaudar el 29%, el cual equivale a $801,253,841.</t>
  </si>
  <si>
    <t>El PAC programado para los tres primeros trimestres es a saber, $2,160,827,363, lo que equivale al 77% del 100% del PAC programado para la anualidad completa. Las obligaciones canceladas a corte treinta de Septiembre han alcanzado la suma de $1,813,837,462, lo que se traduce en el 84% del PAC programado para el mismo periodo.</t>
  </si>
  <si>
    <t>Al tercer trimestre existen 14  procesos coactivos que no se les ha identificado bienes, más sin embargo la Previsora S.A, ha cancelado en 4 procesos, quedando un saldo pendiente del deducible..</t>
  </si>
  <si>
    <t>N° metas cumplidas/N° metas trazadas</t>
  </si>
  <si>
    <t>% de Cumplimiento del plan de Acción por procesos</t>
  </si>
  <si>
    <t>Cumplimiento del plan de salud ocupacional</t>
  </si>
  <si>
    <t>De nuestro Plan Operativo 2015, 81 son las metas trazadas, de las cuales 48 han sido ejecutadas en los tres primeros trimestres de la anualidad; es decir, se ha cumplido con el 59 % , faltando por cumplir con 33 metas, que obedecen al 31%..</t>
  </si>
  <si>
    <t>Durante los tres primeros trimestres de la vigencia 2015, no se aperturaron procesos administrativos sancionatorios.</t>
  </si>
  <si>
    <t>En nuestro plan de mantenimiento 2015, se programaron cinco actividades, de las cuales hasta el 30 de Septiembre, se han ejecutado dos, es decir, el 40%, faltando por cumplir con el 60%.</t>
  </si>
  <si>
    <t>En el tercer trimestre de 2015,  como resultado del ejercicio realizado por los lideres de los procesos y la evaluación realizada se actualizó el mapa de riesgo de la entidad, adoptado mediante Resolución No. 400 de 2015</t>
  </si>
  <si>
    <t>Treinta y uno (31) fueron los temas programados como referencia para capacitar a los empleados de la Entidad, de los cuales hasta  el 30 de Noviembre se han capacitado en 27 temas, lo que obedece al 87%, faltando por cumplir el 13% de las capacitaciones.</t>
  </si>
  <si>
    <t>Cuatro son los temas de bienestar social programados para la vigencia 2015 y hasta corte 30 de Noviembre del mismo año, se han cumplido con tres, lo que nos traduce de que se ha cumplido con el 75%, careciendo por cumplir con el 25%.</t>
  </si>
  <si>
    <t>Se desarrollaron 20 auditorias; 15 regulares y 6 especiales</t>
  </si>
  <si>
    <t>Durante la vigencia 2015, no se aperturaron procesos judiciales en la Entidad.</t>
  </si>
  <si>
    <t>Análisis                                                    3er trimestre</t>
  </si>
  <si>
    <t xml:space="preserve">Se aperturaron once (11) procesos de indagación preliminar durante el año  y se cerraron cuatro (4), quedando siete  (7) por cerrar. Los siete que esta por cerrar se encuentra dentro de su termino dados que se aperturaron en el mes de diciembre del esta año 2015. </t>
  </si>
  <si>
    <t>Fecha de reporte de la información</t>
  </si>
  <si>
    <t>Análisis                                                          1er trimestre</t>
  </si>
  <si>
    <t>Análisis                                                          2do trimestre</t>
  </si>
  <si>
    <t>Análisis                                                          3cer trimestre</t>
  </si>
  <si>
    <t>PRIMER SEGUIMIENTO</t>
  </si>
  <si>
    <t>No. de Denuncias Resuelta/ No. de Denuncias Tramitadas</t>
  </si>
  <si>
    <t>relacionamos el valor solicitado por la contraloria para el primer trimestre de año 2017 comparado con el valor total del presupuesto para la misma vigencia, que represnta un 26.6% del presupuestto total aprobado</t>
  </si>
  <si>
    <t>relacionamos el valor solicitado por la contraloria para el segundo trimestre de año 2017 comparado con el valor total del presupuesto para la misma vigencia,  este represnta un 24.3% del presupuestto total aprobado</t>
  </si>
  <si>
    <t>Todos los procesos aperturados fueron tramitados en preliminares en la mitad del término establecido por ley</t>
  </si>
  <si>
    <t xml:space="preserve">En los procesos aperturados dentro del trimentre estan en etapa probatoria </t>
  </si>
  <si>
    <t>Los procesos tienen proyección de autos de imputación que se reflejará en el próximo trimestre</t>
  </si>
  <si>
    <t xml:space="preserve">Se continua con la busqueda de bienes </t>
  </si>
  <si>
    <t>Para el 1er trimestre del año se tenían programdas 8 auditorias regulares, cronograma que fue cumplido en un 100% al realizarse las 8 auditorias, con la oportunidad requerida.</t>
  </si>
  <si>
    <t>Para el 2do trimestre del año se tenían programdas 6 auditorias regulares, cronograma que fue cumplido en un 100% al realizarse las 6 auditorias, con la oportunidad requerida.</t>
  </si>
  <si>
    <t>N/A</t>
  </si>
  <si>
    <t>No hubo ninguna Demanda en Contra de la Entidad</t>
  </si>
  <si>
    <t>Se Capacitó al personal de acuerdo con las solicitudes e invitaciones allegadas ala entidad.</t>
  </si>
  <si>
    <t>Debido a inconvenientes en la Contratación de la actividad , la misma no pudo lllevarse acabo</t>
  </si>
  <si>
    <t>Se llevaron a cabo actividades  de comisión de cinco  funcionarios para estudiar una especialización y se otorgarón dos subsidios de matricula para familiares de funcionarios, quedo pendiente  una actividad de capacitación, que a pesar de estar contratado, esta programado para el mes de julio</t>
  </si>
  <si>
    <t xml:space="preserve">En el primer trimestre se programron 7 actividades las cuales se cumplieron a cabalidad, las cuales fueron:
1. Revisión, aprobación y socialización de la política
2. Evaluación inicial sistema de gestión de SST (informe)   
3. Identificación de peligros, evaluación de riesgos y determinación de controles; actualización matriz de peligros (informe)
4. Actualización y desarrollo del plan de trabajo anual en  SST (informe)
5. Reunión COPASST (resol 2013 de 1986)  
6. Registro de indicadores de gestión en seguridad y salud en el Trabajo Y estadística de reporte de actos y condiciones subestandar, accidente de trabajo y enfermedad laboral.
7. Desarrollo de programa de higiene postural y pausas activas. 
</t>
  </si>
  <si>
    <t xml:space="preserve">Se programó un mantenimiento de los aires acondicionados de la entidad el cual se cumplio </t>
  </si>
  <si>
    <t>DEBIDO AL CAMBIO DE ADMINISTRACION LA EJECUCCION DEL PRIMER TRIMESTRE SE VIO AFECTADA.</t>
  </si>
  <si>
    <t>SE HA VENIDO SIGUIENDO EL CRONOGRAMA DE CONTRATACION  SEGÚN EL PLAN DE ADQUISICIONES.</t>
  </si>
  <si>
    <t>SE ESTA TRABAJANDO EN LOS ESTUDIOS DE MERCADO PARA LA CONTRATACION DE UNA PERSONA IDONEA PARA REALIZAR LA GESTION DOCUMENTAL REQUERIDA</t>
  </si>
  <si>
    <t>SE TIENE PROGRAMADO PARA EL SEGUNDO SEMESTRE LA CONTRATACION DE UN EXPERTO EN EL TEMA DE GESION DOCUMENTAL QUE APOYE ESTE TEMA PUES LA ENTIDAD NO CUENTA CON EL PERSONAL IDONEO EN SU PLANTA DE PERSONAL.</t>
  </si>
  <si>
    <t>Se realizó en el mes de febrero Auditorias Internas de Calidad  a todos los procesos de la Entidad</t>
  </si>
  <si>
    <t>Se realizaron auditorias a los procesos de adquisición de bienes y servicios, talento humano y gestión financiera</t>
  </si>
  <si>
    <t>Se realizaron los seguimientos y  evaluaciones en cumplimiento al Programa Anual de Auditoría Internas de Gestión, vigencia 2017</t>
  </si>
  <si>
    <t>A corte de 30 de marzo se recepcionaron y tramitaron 9 denuncias de las cuales 7 ya fueron resueltas con respuestas de fondo al denunciante, y se archivaron. Dos (2) aun siguen en proceso dentro del termino legal.</t>
  </si>
  <si>
    <t>Con conte a 30 de junio se recibieron y se tramitaron 2 denuncias que aun se encuentra en proceso auditor dentro del término legal.</t>
  </si>
  <si>
    <t>En el segundo trimestre se programaron 7 actividades de los cuales se realizaron 3 y quedaron por realizar en el segundo semestre las 4 faltantes relacionadas con la posesión y capacitación de los Contralores Escolares en el Departamento.</t>
  </si>
  <si>
    <t>Corresponden a los seguimientos realizados al Plan Anticorrupción y de Atención al Ciudadano período enero - abril y al Informe de austeridad correspondiente al primer trimestre de 2017.</t>
  </si>
  <si>
    <t>De las 44 metas trazadas en el Plan de acción a corte 30 de Marzo se han logrado cumplir 7 en un 100 % cabe anotar que de las 44 metas hay una cantidad considerable que estan planeadas para ejecutarce en el transcurso de todo el año, por lo tanto para el segundo semestre del año el porcejaje de ejecución del Plan sera mas significativo.</t>
  </si>
  <si>
    <t>En este trimestre se han cumplido  al 100%  10 metas para un total en el semestre de 17 metas lo equivale a un 46% de ejecución del Plan de Acción.  De las 24 metas transversales trazadas en el plan de Acción durante todo el año,   10 metas presentan avances que oscila entre el 25% y el 82% de ejecución lo que indica que el plan ya cuenta con grandes avances en la ejecución de las actividades.</t>
  </si>
  <si>
    <t>Con conte a 30 de jseptiembre se recibieron cuatro (04) Denuncias , de estas fueron tramitadas y culminadas dos (02)  y uno (01) del primer  periodo y sigue en tramite  en proceso auditor dentro del término legal dos (02) de los recepcionados en el trimestre .</t>
  </si>
  <si>
    <t>Fueron programadas nueve (09) actrividades los cualews se llevaron a feliz termino.</t>
  </si>
  <si>
    <t xml:space="preserve">Fueron iniciados  cuatro procesos auditores de tipo especial, que estan proceso con fecha de culminacion en el mes de diciembre, culmino una auditoria expres. </t>
  </si>
  <si>
    <t>Las Indagaciones preliminares  aperturadas se encuentran dentro del témino de ley, sin embargo algunos ya tienen proyección de apertura a proceso de Responsabilidad fiscal.</t>
  </si>
  <si>
    <t>Fueron proferidos los autos de imputación pertinentes.</t>
  </si>
  <si>
    <t>Se tenia programada Auditria para los Procesos de  Resposabilidad Fiscal y Jurisdicción Coativa, pero de acuerdo a modificación aprobada en el Comité  Institucional de Coordianación de Control Interno de fecha 11 de octubre de 2017 se modifica dicha programación</t>
  </si>
  <si>
    <t>Se realizaron los seguimientos y  evaluaciones en cumplimiento al Programa Anual de Auditoría Internas de Gestión, vigencia 2017 los resultados reposan en los archivos de la Dependencia.</t>
  </si>
  <si>
    <t>Hubo un traslado de la Auditoria Regular a la Asamblea Departamental, que esta en manos del Contralor Auxiliar para aperturar de PAS</t>
  </si>
  <si>
    <t>Se tramito un proceso Administrativo Sancionatorio, se aperturo el mismo y posteriormente se procedioo a emitir el respectivo fallo dentro del trimestre evaluado.</t>
  </si>
  <si>
    <t>Se recibieron tres solicitudes de conciliacion judicial ante la Procuraduria Seccional San Andres Islas que se encuentran en tramite de atencion y a la espera de las diligencias respectivas</t>
  </si>
  <si>
    <t>A LA FECHA LA GOBERNACION HA TRASFEIDO EL 72% DEL TOTAL DE LO QUE CORRESPONDE AL AÑO GRAVABLE 2017</t>
  </si>
  <si>
    <t>Se llevaron a cabo dos actividades de bienestar en donde el personal de la entidad se vio beneficiado, logrando asi  un mejor clima lobaral en la entidad.</t>
  </si>
  <si>
    <t>En el tercer trimestre se desarrollaron las siguientes actividades: 1) reunion COPASST, 2) programa de orden y aseo, 3) realizacion de evaluaciones medicas de ingreso a funcionarios, 4) pausas activas, 5) examenes visuales, 6) toma de muestras de laboratorio, 7) charlas de buenas practicas oftalmologicas.</t>
  </si>
  <si>
    <t xml:space="preserve">Se  programaron 14 actividades de las cuales solo una no pudo ser cumplida por falta de espacio fisico en la entidad para ejecutarla; las desarrolladas fueron:
1. Actualización y desarrollo del plan de formación y capacitación en SST (informe) 
2. Actualización de  requisitos legales- matriz Legal   (informe)  
3. Socialización plan de formación y de capacitación en seguridad y salud en el trabajo
4. Socialización plan anual de trabajo
5. desarrollo plan de formación: funciones y responsabilidades COPASST
6. Reunión COPASST (resol 2013 de 1986) 
7. Registro de indicadores de gestión en seguridad y salud en el trabajo. Y estadística de reporte de actos y condiciones subestandar, accidente de trabajo y enfermedad laboral
8. Desarrollo de actividades de fomento de estilos de vida saludable: ALIMENTACIÓN SALUDABLE
9. Desarrollo de actividades de fomento de estilos de vida saludable: DESÓRDENES MUSCULO ESQUELÉTICOS ASOCIADOS A RIESGOS BIOMECÁNICOS (ACTIVIDAD PENDIENTE POR EJECUTAR)
10. Desarrollo de programa de higiene postural y pausas activas, rumbaterapia
11. Socialización matriz de peligros
12. Desarrollo plan de formación: funciones y responsabilidades del COMITÉ DE CONVIVENCIA LABORAL        
13. Reunión COCOLA (cada 3 meses) 
14. Desarrollo de inspecciones planeadas: equipos de emergencia
   </t>
  </si>
  <si>
    <t>Se procedio a la contratación e inicio  de las actividades contractuales de una persona con estudios tecnicos en gestiosn documental que viene apoyando el area de contraloria auxiliar.</t>
  </si>
  <si>
    <t>De las 44 metas programadas en el Plan a corte 30 de Septiembre se han logrado cumplir 23 en un 100 % cabe anotar que de las 44 metas hay una cantidad considerable que estan planeadas para ejecutarce en el transcurso de todo el año y al final de la vigencia, por lo anterior para el cuarto trimestre del año el porcejaje de ejecución del Plan sera mas significativo.</t>
  </si>
  <si>
    <t>Durante el primer trimestr estaban programadas ocho actividades, se realizaron siete y quedó la actividad de Caracterización de usuarios en proceso, este se completará en el segundo semestre.</t>
  </si>
  <si>
    <t>durante el primer trimestre del año 2017 las obligaciones ejecutadas fueron de $439.787.759 y el valor programado para este periodo fue dee  $929.789.229, hemos cancelado obligaciones por el 47.3% de lo presupuestado.</t>
  </si>
  <si>
    <t>durante el segundo trimestre del año 2017 las obligaciones ejecutadas fueron de $764.029624 y el valor programado para este periodo fue de  $1.237.404.268, hemos cancelado obligaciones por el 61.7% de lo presupuestado. Durante este periodo se procedio a reprogramar los valores no utilizados en los meses anteriores para asi poder ser utilizados en los pago de las obligaciones que fueron canceladas en periodos posteriores alos programados segun pac inicial.</t>
  </si>
  <si>
    <t>durante el segundo trimestre del año 2017 las obligaciones ejecutadas fueron de $870.491.301 y el valor programado para este periodo fue de  $957.063.497, hemos cancelado obligaciones por el 91,0% de lo presupuestado. En el ttercer tirmestre fueron reprogramados el pac con los valores no ejecutados durante los dos trimesres anteriores y con esta nuevo pac programado se cancelaron obligaciones que fueon postergados.</t>
  </si>
  <si>
    <t>Numero de Procesos coactivos  en que se ha realizado Busqueda de  bienes/Procesos coactivos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</si>
</sst>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 &quot;#,##0"/>
    <numFmt numFmtId="195" formatCode="&quot;$&quot;\ #,##0.00"/>
    <numFmt numFmtId="196" formatCode="0.0"/>
    <numFmt numFmtId="197" formatCode="0.0%"/>
    <numFmt numFmtId="198" formatCode="&quot;$&quot;#,##0.00"/>
    <numFmt numFmtId="199" formatCode="#,##0.0"/>
    <numFmt numFmtId="200" formatCode="0.000"/>
    <numFmt numFmtId="201" formatCode="#,##0.000"/>
    <numFmt numFmtId="202" formatCode="#,##0.0000"/>
    <numFmt numFmtId="203" formatCode="[$-240A]dddd\,\ dd&quot; de &quot;mmmm&quot; de &quot;yyyy"/>
    <numFmt numFmtId="204" formatCode="[$-240A]hh:mm:ss\ AM/PM"/>
    <numFmt numFmtId="205" formatCode="[$-409]dddd\,\ mmmm\ d\,\ yyyy"/>
    <numFmt numFmtId="206" formatCode="[$-409]h:mm:ss\ AM/PM"/>
    <numFmt numFmtId="207" formatCode="_-* #,##0.000\ &quot;€&quot;_-;\-* #,##0.000\ &quot;€&quot;_-;_-* &quot;-&quot;??\ &quot;€&quot;_-;_-@_-"/>
    <numFmt numFmtId="208" formatCode="_-* #,##0.0\ &quot;€&quot;_-;\-* #,##0.0\ &quot;€&quot;_-;_-* &quot;-&quot;??\ &quot;€&quot;_-;_-@_-"/>
    <numFmt numFmtId="209" formatCode="_-* #,##0\ &quot;€&quot;_-;\-* #,##0\ &quot;€&quot;_-;_-* &quot;-&quot;??\ &quot;€&quot;_-;_-@_-"/>
    <numFmt numFmtId="210" formatCode="_-* #,##0.0000\ &quot;€&quot;_-;\-* #,##0.0000\ &quot;€&quot;_-;_-* &quot;-&quot;??\ &quot;€&quot;_-;_-@_-"/>
    <numFmt numFmtId="211" formatCode="_-* #,##0.00000\ &quot;€&quot;_-;\-* #,##0.00000\ &quot;€&quot;_-;_-* &quot;-&quot;??\ &quot;€&quot;_-;_-@_-"/>
    <numFmt numFmtId="212" formatCode="&quot;Sí&quot;;&quot;Sí&quot;;&quot;No&quot;"/>
    <numFmt numFmtId="213" formatCode="&quot;Verdadero&quot;;&quot;Verdadero&quot;;&quot;Falso&quot;"/>
    <numFmt numFmtId="214" formatCode="&quot;Activado&quot;;&quot;Activado&quot;;&quot;Desactivado&quot;"/>
    <numFmt numFmtId="215" formatCode="[$€-2]\ #,##0.00_);[Red]\([$€-2]\ #,##0.00\)"/>
  </numFmts>
  <fonts count="54">
    <font>
      <sz val="10"/>
      <name val="Arial"/>
      <family val="2"/>
    </font>
    <font>
      <sz val="12"/>
      <name val="Arial"/>
      <family val="2"/>
    </font>
    <font>
      <b/>
      <sz val="12"/>
      <name val="Arial"/>
      <family val="2"/>
    </font>
    <font>
      <b/>
      <sz val="11"/>
      <name val="Arial"/>
      <family val="2"/>
    </font>
    <font>
      <b/>
      <sz val="10"/>
      <name val="Arial"/>
      <family val="2"/>
    </font>
    <font>
      <sz val="9"/>
      <name val="Arial"/>
      <family val="2"/>
    </font>
    <font>
      <sz val="11"/>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
      <color indexed="12"/>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10"/>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1"/>
      <name val="Arial"/>
      <family val="2"/>
    </font>
    <font>
      <sz val="11"/>
      <color theme="1"/>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44"/>
        <bgColor indexed="64"/>
      </patternFill>
    </fill>
    <fill>
      <patternFill patternType="solid">
        <fgColor theme="6" tint="0.7999799847602844"/>
        <bgColor indexed="64"/>
      </patternFill>
    </fill>
    <fill>
      <patternFill patternType="solid">
        <fgColor theme="3" tint="0.7999799847602844"/>
        <bgColor indexed="64"/>
      </patternFill>
    </fill>
    <fill>
      <patternFill patternType="solid">
        <fgColor theme="5" tint="0.7999799847602844"/>
        <bgColor indexed="64"/>
      </patternFill>
    </fill>
    <fill>
      <patternFill patternType="solid">
        <fgColor indexed="9"/>
        <bgColor indexed="64"/>
      </patternFill>
    </fill>
    <fill>
      <patternFill patternType="solid">
        <fgColor indexed="15"/>
        <bgColor indexed="64"/>
      </patternFill>
    </fill>
    <fill>
      <patternFill patternType="solid">
        <fgColor theme="0" tint="-0.1499900072813034"/>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style="medium"/>
    </border>
    <border>
      <left style="thin"/>
      <right style="thin"/>
      <top style="medium"/>
      <bottom style="thin"/>
    </border>
    <border>
      <left style="thin"/>
      <right style="thin"/>
      <top style="thin"/>
      <bottom style="thin"/>
    </border>
    <border>
      <left style="thin"/>
      <right style="thin"/>
      <top style="medium"/>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thin"/>
    </border>
    <border>
      <left style="thin"/>
      <right>
        <color indexed="63"/>
      </right>
      <top style="medium"/>
      <bottom style="medium"/>
    </border>
    <border>
      <left style="thin"/>
      <right>
        <color indexed="63"/>
      </right>
      <top style="medium"/>
      <bottom>
        <color indexed="63"/>
      </bottom>
    </border>
    <border>
      <left style="thin">
        <color indexed="8"/>
      </left>
      <right style="medium"/>
      <top style="thin">
        <color indexed="8"/>
      </top>
      <bottom>
        <color indexed="63"/>
      </botto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style="thin"/>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medium"/>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color indexed="63"/>
      </right>
      <top style="medium"/>
      <bottom>
        <color indexed="63"/>
      </bottom>
    </border>
    <border>
      <left style="thin">
        <color indexed="8"/>
      </left>
      <right style="medium"/>
      <top style="medium"/>
      <bottom>
        <color indexed="63"/>
      </bottom>
    </border>
    <border>
      <left style="thin">
        <color indexed="8"/>
      </left>
      <right>
        <color indexed="63"/>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medium"/>
      <bottom style="thin">
        <color indexed="8"/>
      </bottom>
    </border>
    <border>
      <left style="thin">
        <color indexed="8"/>
      </left>
      <right>
        <color indexed="63"/>
      </right>
      <top style="thin">
        <color indexed="8"/>
      </top>
      <bottom style="medium"/>
    </border>
    <border>
      <left style="thin">
        <color indexed="8"/>
      </left>
      <right style="medium"/>
      <top style="medium"/>
      <bottom style="thin">
        <color indexed="8"/>
      </bottom>
    </border>
    <border>
      <left style="thin">
        <color indexed="8"/>
      </left>
      <right style="medium"/>
      <top style="thin">
        <color indexed="8"/>
      </top>
      <bottom style="mediu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color indexed="63"/>
      </right>
      <top>
        <color indexed="63"/>
      </top>
      <bottom style="medium"/>
    </border>
    <border>
      <left style="thin"/>
      <right style="thin"/>
      <top style="thin"/>
      <bottom>
        <color indexed="63"/>
      </bottom>
    </border>
    <border>
      <left style="thin">
        <color indexed="8"/>
      </left>
      <right style="thin"/>
      <top>
        <color indexed="63"/>
      </top>
      <bottom>
        <color indexed="63"/>
      </bottom>
    </border>
    <border>
      <left style="thin"/>
      <right>
        <color indexed="63"/>
      </right>
      <top>
        <color indexed="63"/>
      </top>
      <bottom>
        <color indexed="63"/>
      </bottom>
    </border>
    <border>
      <left style="medium"/>
      <right style="thin"/>
      <top style="medium"/>
      <bottom style="thin">
        <color indexed="8"/>
      </bottom>
    </border>
    <border>
      <left style="medium"/>
      <right style="thin"/>
      <top style="thin">
        <color indexed="8"/>
      </top>
      <bottom style="thin">
        <color indexed="8"/>
      </bottom>
    </border>
    <border>
      <left style="medium"/>
      <right style="thin"/>
      <top style="thin">
        <color indexed="8"/>
      </top>
      <bottom>
        <color indexed="63"/>
      </bottom>
    </border>
    <border>
      <left style="thin"/>
      <right>
        <color indexed="63"/>
      </right>
      <top style="thin"/>
      <bottom>
        <color indexed="63"/>
      </bottom>
    </border>
    <border>
      <left style="medium"/>
      <right>
        <color indexed="63"/>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medium"/>
      <bottom style="thin">
        <color indexed="8"/>
      </bottom>
    </border>
    <border>
      <left>
        <color indexed="63"/>
      </left>
      <right style="medium"/>
      <top style="thin">
        <color indexed="8"/>
      </top>
      <bottom style="thin">
        <color indexed="8"/>
      </bottom>
    </border>
    <border>
      <left>
        <color indexed="63"/>
      </left>
      <right style="medium"/>
      <top style="thin">
        <color indexed="8"/>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color indexed="63"/>
      </bottom>
    </border>
    <border>
      <left>
        <color indexed="63"/>
      </left>
      <right style="thin">
        <color indexed="8"/>
      </right>
      <top style="medium"/>
      <bottom>
        <color indexed="63"/>
      </bottom>
    </border>
    <border>
      <left style="thin">
        <color indexed="8"/>
      </left>
      <right style="thin">
        <color indexed="8"/>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85" fontId="0" fillId="0" borderId="0" applyFill="0" applyBorder="0" applyAlignment="0" applyProtection="0"/>
    <xf numFmtId="183" fontId="0" fillId="0" borderId="0" applyFill="0" applyBorder="0" applyAlignment="0" applyProtection="0"/>
    <xf numFmtId="184" fontId="0" fillId="0" borderId="0" applyFill="0" applyBorder="0" applyAlignment="0" applyProtection="0"/>
    <xf numFmtId="182" fontId="0" fillId="0" borderId="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276">
    <xf numFmtId="0" fontId="0" fillId="0" borderId="0" xfId="0" applyAlignment="1">
      <alignment/>
    </xf>
    <xf numFmtId="0" fontId="1" fillId="0" borderId="0" xfId="0" applyFont="1" applyFill="1" applyAlignment="1">
      <alignment/>
    </xf>
    <xf numFmtId="0" fontId="1" fillId="33" borderId="10" xfId="0" applyFont="1" applyFill="1" applyBorder="1" applyAlignment="1">
      <alignment horizontal="justify" vertical="center" wrapText="1"/>
    </xf>
    <xf numFmtId="0" fontId="0" fillId="0" borderId="0" xfId="0" applyFill="1" applyAlignment="1">
      <alignment/>
    </xf>
    <xf numFmtId="0" fontId="0" fillId="0" borderId="0" xfId="0" applyFill="1" applyBorder="1" applyAlignment="1">
      <alignment/>
    </xf>
    <xf numFmtId="0" fontId="3" fillId="34" borderId="11" xfId="0" applyFont="1" applyFill="1" applyBorder="1" applyAlignment="1">
      <alignment horizontal="center" vertical="center" textRotation="90"/>
    </xf>
    <xf numFmtId="1" fontId="0" fillId="0" borderId="12" xfId="0" applyNumberFormat="1" applyFill="1" applyBorder="1" applyAlignment="1" applyProtection="1">
      <alignment horizontal="center" vertical="center"/>
      <protection locked="0"/>
    </xf>
    <xf numFmtId="1" fontId="0" fillId="0" borderId="13" xfId="0" applyNumberFormat="1" applyFill="1" applyBorder="1" applyAlignment="1" applyProtection="1">
      <alignment horizontal="center" vertical="center"/>
      <protection locked="0"/>
    </xf>
    <xf numFmtId="3" fontId="0" fillId="0" borderId="12" xfId="0" applyNumberFormat="1" applyFill="1" applyBorder="1" applyAlignment="1" applyProtection="1">
      <alignment horizontal="center" vertical="center"/>
      <protection locked="0"/>
    </xf>
    <xf numFmtId="0" fontId="6" fillId="0" borderId="0" xfId="0" applyFont="1" applyFill="1" applyAlignment="1">
      <alignment/>
    </xf>
    <xf numFmtId="1" fontId="0" fillId="0" borderId="14" xfId="0" applyNumberFormat="1" applyFill="1" applyBorder="1" applyAlignment="1" applyProtection="1">
      <alignment horizontal="center" vertical="center"/>
      <protection locked="0"/>
    </xf>
    <xf numFmtId="1" fontId="0" fillId="0" borderId="15" xfId="0" applyNumberFormat="1" applyFill="1" applyBorder="1" applyAlignment="1" applyProtection="1">
      <alignment horizontal="center" vertical="center"/>
      <protection locked="0"/>
    </xf>
    <xf numFmtId="0" fontId="0" fillId="0" borderId="16" xfId="0" applyFill="1" applyBorder="1" applyAlignment="1">
      <alignment/>
    </xf>
    <xf numFmtId="1" fontId="5" fillId="0" borderId="13" xfId="0" applyNumberFormat="1" applyFont="1" applyFill="1" applyBorder="1" applyAlignment="1" applyProtection="1">
      <alignment horizontal="center" vertical="center"/>
      <protection locked="0"/>
    </xf>
    <xf numFmtId="1" fontId="5" fillId="0" borderId="14" xfId="0" applyNumberFormat="1" applyFont="1" applyFill="1" applyBorder="1" applyAlignment="1" applyProtection="1">
      <alignment horizontal="center" vertical="center"/>
      <protection locked="0"/>
    </xf>
    <xf numFmtId="1" fontId="6" fillId="0" borderId="15" xfId="0" applyNumberFormat="1" applyFont="1" applyFill="1" applyBorder="1" applyAlignment="1" applyProtection="1">
      <alignment horizontal="center" vertical="center"/>
      <protection locked="0"/>
    </xf>
    <xf numFmtId="3" fontId="0" fillId="0" borderId="13" xfId="0" applyNumberFormat="1" applyFill="1" applyBorder="1" applyAlignment="1" applyProtection="1">
      <alignment horizontal="center" vertical="center"/>
      <protection locked="0"/>
    </xf>
    <xf numFmtId="1" fontId="0" fillId="0" borderId="15" xfId="0" applyNumberFormat="1" applyFont="1" applyFill="1" applyBorder="1" applyAlignment="1" applyProtection="1">
      <alignment horizontal="center" vertical="center"/>
      <protection locked="0"/>
    </xf>
    <xf numFmtId="1" fontId="0" fillId="0" borderId="17" xfId="0" applyNumberFormat="1" applyFill="1" applyBorder="1" applyAlignment="1" applyProtection="1">
      <alignment horizontal="center" vertical="center"/>
      <protection locked="0"/>
    </xf>
    <xf numFmtId="1" fontId="0" fillId="0" borderId="18" xfId="0" applyNumberFormat="1" applyFill="1" applyBorder="1" applyAlignment="1" applyProtection="1">
      <alignment horizontal="center" vertical="center"/>
      <protection locked="0"/>
    </xf>
    <xf numFmtId="3" fontId="5" fillId="0" borderId="12" xfId="0" applyNumberFormat="1" applyFont="1" applyFill="1" applyBorder="1" applyAlignment="1" applyProtection="1">
      <alignment horizontal="center" vertical="center"/>
      <protection locked="0"/>
    </xf>
    <xf numFmtId="3" fontId="0" fillId="0" borderId="15" xfId="0" applyNumberFormat="1" applyFont="1" applyFill="1" applyBorder="1" applyAlignment="1" applyProtection="1">
      <alignment horizontal="center" vertical="center"/>
      <protection locked="0"/>
    </xf>
    <xf numFmtId="0" fontId="0" fillId="35" borderId="13" xfId="0" applyFont="1" applyFill="1" applyBorder="1" applyAlignment="1" applyProtection="1">
      <alignment horizontal="center" vertical="center" wrapText="1"/>
      <protection locked="0"/>
    </xf>
    <xf numFmtId="0" fontId="0" fillId="35" borderId="15" xfId="0" applyFont="1" applyFill="1" applyBorder="1" applyAlignment="1" applyProtection="1">
      <alignment horizontal="center" vertical="center" wrapText="1"/>
      <protection locked="0"/>
    </xf>
    <xf numFmtId="0" fontId="5" fillId="35" borderId="13" xfId="0" applyFont="1" applyFill="1" applyBorder="1" applyAlignment="1" applyProtection="1">
      <alignment horizontal="center" vertical="center" wrapText="1"/>
      <protection locked="0"/>
    </xf>
    <xf numFmtId="0" fontId="0" fillId="35" borderId="14" xfId="0" applyFont="1" applyFill="1" applyBorder="1" applyAlignment="1" applyProtection="1">
      <alignment horizontal="center" vertical="center" wrapText="1"/>
      <protection locked="0"/>
    </xf>
    <xf numFmtId="0" fontId="5" fillId="35" borderId="14"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0" fontId="6" fillId="35" borderId="15" xfId="0" applyFont="1" applyFill="1" applyBorder="1" applyAlignment="1" applyProtection="1">
      <alignment horizontal="center" vertical="center" wrapText="1"/>
      <protection locked="0"/>
    </xf>
    <xf numFmtId="0" fontId="0" fillId="35" borderId="17" xfId="0" applyFont="1" applyFill="1" applyBorder="1" applyAlignment="1" applyProtection="1">
      <alignment vertical="center" wrapText="1"/>
      <protection locked="0"/>
    </xf>
    <xf numFmtId="0" fontId="0" fillId="35" borderId="17" xfId="0" applyFont="1" applyFill="1" applyBorder="1" applyAlignment="1" applyProtection="1">
      <alignment horizontal="center" vertical="center" wrapText="1"/>
      <protection locked="0"/>
    </xf>
    <xf numFmtId="0" fontId="0" fillId="35" borderId="18" xfId="0" applyFont="1" applyFill="1" applyBorder="1" applyAlignment="1" applyProtection="1">
      <alignment horizontal="center" vertical="center" wrapText="1"/>
      <protection locked="0"/>
    </xf>
    <xf numFmtId="0" fontId="0" fillId="35" borderId="12" xfId="0" applyFill="1" applyBorder="1" applyAlignment="1" applyProtection="1">
      <alignment horizontal="center" vertical="center" wrapText="1"/>
      <protection locked="0"/>
    </xf>
    <xf numFmtId="0" fontId="0" fillId="35" borderId="19" xfId="0" applyFont="1" applyFill="1" applyBorder="1" applyAlignment="1" applyProtection="1">
      <alignment horizontal="center" vertical="center" textRotation="90" wrapText="1"/>
      <protection locked="0"/>
    </xf>
    <xf numFmtId="0" fontId="0" fillId="35" borderId="19" xfId="0" applyFont="1" applyFill="1" applyBorder="1" applyAlignment="1" applyProtection="1">
      <alignment horizontal="center" vertical="center" wrapText="1"/>
      <protection locked="0"/>
    </xf>
    <xf numFmtId="0" fontId="0" fillId="35" borderId="20" xfId="0" applyFont="1" applyFill="1" applyBorder="1" applyAlignment="1" applyProtection="1">
      <alignment horizontal="center" vertical="center" textRotation="90" wrapText="1"/>
      <protection locked="0"/>
    </xf>
    <xf numFmtId="0" fontId="3" fillId="34" borderId="21" xfId="0" applyFont="1" applyFill="1" applyBorder="1" applyAlignment="1">
      <alignment horizontal="center" vertical="center" textRotation="90"/>
    </xf>
    <xf numFmtId="1" fontId="0" fillId="0" borderId="22" xfId="0" applyNumberFormat="1" applyFill="1" applyBorder="1" applyAlignment="1" applyProtection="1">
      <alignment horizontal="center" vertical="center"/>
      <protection locked="0"/>
    </xf>
    <xf numFmtId="1" fontId="5" fillId="0" borderId="23" xfId="0" applyNumberFormat="1" applyFont="1" applyFill="1" applyBorder="1" applyAlignment="1" applyProtection="1">
      <alignment horizontal="center" vertical="center"/>
      <protection locked="0"/>
    </xf>
    <xf numFmtId="1" fontId="5" fillId="0" borderId="24" xfId="0" applyNumberFormat="1" applyFont="1" applyFill="1" applyBorder="1" applyAlignment="1" applyProtection="1">
      <alignment horizontal="center" vertical="center"/>
      <protection locked="0"/>
    </xf>
    <xf numFmtId="1" fontId="6" fillId="0" borderId="22" xfId="0" applyNumberFormat="1" applyFont="1" applyFill="1" applyBorder="1" applyAlignment="1" applyProtection="1">
      <alignment horizontal="center" vertical="center"/>
      <protection locked="0"/>
    </xf>
    <xf numFmtId="1" fontId="0" fillId="0" borderId="23" xfId="0" applyNumberFormat="1" applyFill="1" applyBorder="1" applyAlignment="1" applyProtection="1">
      <alignment horizontal="center" vertical="center"/>
      <protection locked="0"/>
    </xf>
    <xf numFmtId="1" fontId="0" fillId="0" borderId="24" xfId="0" applyNumberFormat="1" applyFill="1" applyBorder="1" applyAlignment="1" applyProtection="1">
      <alignment horizontal="center" vertical="center"/>
      <protection locked="0"/>
    </xf>
    <xf numFmtId="1" fontId="0" fillId="0" borderId="25" xfId="0" applyNumberFormat="1" applyFill="1" applyBorder="1" applyAlignment="1" applyProtection="1">
      <alignment horizontal="center" vertical="center"/>
      <protection locked="0"/>
    </xf>
    <xf numFmtId="1" fontId="0" fillId="0" borderId="26" xfId="0" applyNumberFormat="1" applyFill="1" applyBorder="1" applyAlignment="1" applyProtection="1">
      <alignment horizontal="center" vertical="center"/>
      <protection locked="0"/>
    </xf>
    <xf numFmtId="1" fontId="0" fillId="0" borderId="27" xfId="0" applyNumberFormat="1" applyFill="1" applyBorder="1" applyAlignment="1" applyProtection="1">
      <alignment horizontal="center" vertical="center"/>
      <protection locked="0"/>
    </xf>
    <xf numFmtId="3" fontId="0" fillId="0" borderId="22" xfId="0" applyNumberFormat="1" applyFont="1" applyFill="1" applyBorder="1" applyAlignment="1" applyProtection="1">
      <alignment horizontal="center" vertical="center"/>
      <protection locked="0"/>
    </xf>
    <xf numFmtId="3" fontId="0" fillId="0" borderId="22" xfId="0" applyNumberFormat="1" applyFill="1" applyBorder="1" applyAlignment="1" applyProtection="1">
      <alignment horizontal="center" vertical="center"/>
      <protection locked="0"/>
    </xf>
    <xf numFmtId="3" fontId="0" fillId="0" borderId="25" xfId="0" applyNumberFormat="1" applyFill="1" applyBorder="1" applyAlignment="1" applyProtection="1">
      <alignment horizontal="center" vertical="center"/>
      <protection locked="0"/>
    </xf>
    <xf numFmtId="3" fontId="0" fillId="0" borderId="23" xfId="0" applyNumberFormat="1" applyFill="1" applyBorder="1" applyAlignment="1" applyProtection="1">
      <alignment horizontal="center" vertical="center"/>
      <protection locked="0"/>
    </xf>
    <xf numFmtId="3" fontId="5" fillId="0" borderId="25" xfId="0" applyNumberFormat="1" applyFont="1" applyFill="1" applyBorder="1" applyAlignment="1" applyProtection="1">
      <alignment horizontal="center" vertical="center"/>
      <protection locked="0"/>
    </xf>
    <xf numFmtId="1" fontId="0" fillId="0" borderId="23" xfId="0" applyNumberFormat="1" applyFont="1" applyFill="1" applyBorder="1" applyAlignment="1" applyProtection="1">
      <alignment horizontal="center" vertical="center"/>
      <protection locked="0"/>
    </xf>
    <xf numFmtId="1" fontId="0" fillId="0" borderId="24" xfId="0" applyNumberFormat="1" applyFont="1" applyFill="1" applyBorder="1" applyAlignment="1" applyProtection="1">
      <alignment horizontal="center" vertical="center"/>
      <protection locked="0"/>
    </xf>
    <xf numFmtId="1" fontId="0" fillId="0" borderId="25" xfId="0" applyNumberFormat="1" applyFont="1" applyFill="1" applyBorder="1" applyAlignment="1" applyProtection="1">
      <alignment horizontal="center" vertical="center"/>
      <protection locked="0"/>
    </xf>
    <xf numFmtId="3" fontId="0" fillId="0" borderId="23" xfId="0" applyNumberFormat="1" applyFont="1" applyFill="1" applyBorder="1" applyAlignment="1" applyProtection="1">
      <alignment horizontal="center" vertical="center"/>
      <protection locked="0"/>
    </xf>
    <xf numFmtId="1" fontId="0" fillId="0" borderId="27" xfId="0" applyNumberFormat="1" applyFont="1" applyFill="1" applyBorder="1" applyAlignment="1" applyProtection="1">
      <alignment horizontal="center" vertical="center"/>
      <protection locked="0"/>
    </xf>
    <xf numFmtId="1" fontId="0" fillId="0" borderId="22" xfId="0" applyNumberFormat="1" applyFont="1" applyFill="1" applyBorder="1" applyAlignment="1" applyProtection="1">
      <alignment horizontal="center" vertical="center"/>
      <protection locked="0"/>
    </xf>
    <xf numFmtId="3" fontId="0" fillId="0" borderId="24" xfId="0" applyNumberFormat="1" applyFill="1" applyBorder="1" applyAlignment="1" applyProtection="1">
      <alignment horizontal="center" vertical="center"/>
      <protection locked="0"/>
    </xf>
    <xf numFmtId="3" fontId="0" fillId="0" borderId="27" xfId="0" applyNumberFormat="1" applyFill="1" applyBorder="1" applyAlignment="1" applyProtection="1">
      <alignment horizontal="center" vertical="center"/>
      <protection locked="0"/>
    </xf>
    <xf numFmtId="3" fontId="5" fillId="0" borderId="23" xfId="0" applyNumberFormat="1" applyFont="1" applyFill="1" applyBorder="1" applyAlignment="1" applyProtection="1">
      <alignment horizontal="center" vertical="center"/>
      <protection locked="0"/>
    </xf>
    <xf numFmtId="3" fontId="5" fillId="0" borderId="24" xfId="0" applyNumberFormat="1" applyFont="1" applyFill="1" applyBorder="1" applyAlignment="1" applyProtection="1">
      <alignment horizontal="center" vertical="center"/>
      <protection locked="0"/>
    </xf>
    <xf numFmtId="3" fontId="6" fillId="0" borderId="22" xfId="0" applyNumberFormat="1" applyFont="1" applyFill="1" applyBorder="1" applyAlignment="1" applyProtection="1">
      <alignment horizontal="center" vertical="center"/>
      <protection locked="0"/>
    </xf>
    <xf numFmtId="9" fontId="0" fillId="4" borderId="28" xfId="0" applyNumberFormat="1" applyFill="1" applyBorder="1" applyAlignment="1" applyProtection="1">
      <alignment horizontal="center" vertical="center"/>
      <protection locked="0"/>
    </xf>
    <xf numFmtId="9" fontId="5" fillId="4" borderId="29" xfId="0" applyNumberFormat="1" applyFont="1" applyFill="1" applyBorder="1" applyAlignment="1" applyProtection="1">
      <alignment horizontal="center" vertical="center"/>
      <protection locked="0"/>
    </xf>
    <xf numFmtId="9" fontId="5" fillId="4" borderId="30" xfId="0" applyNumberFormat="1" applyFont="1" applyFill="1" applyBorder="1" applyAlignment="1" applyProtection="1">
      <alignment horizontal="center" vertical="center"/>
      <protection locked="0"/>
    </xf>
    <xf numFmtId="9" fontId="6" fillId="4" borderId="28" xfId="0" applyNumberFormat="1" applyFont="1" applyFill="1" applyBorder="1" applyAlignment="1" applyProtection="1">
      <alignment horizontal="center" vertical="center"/>
      <protection locked="0"/>
    </xf>
    <xf numFmtId="9" fontId="0" fillId="4" borderId="29" xfId="0" applyNumberFormat="1" applyFill="1" applyBorder="1" applyAlignment="1" applyProtection="1">
      <alignment horizontal="center" vertical="center"/>
      <protection locked="0"/>
    </xf>
    <xf numFmtId="9" fontId="0" fillId="4" borderId="30" xfId="0" applyNumberFormat="1" applyFill="1" applyBorder="1" applyAlignment="1" applyProtection="1">
      <alignment horizontal="center" vertical="center"/>
      <protection locked="0"/>
    </xf>
    <xf numFmtId="9" fontId="0" fillId="4" borderId="31" xfId="0" applyNumberFormat="1" applyFill="1" applyBorder="1" applyAlignment="1" applyProtection="1">
      <alignment horizontal="center" vertical="center"/>
      <protection locked="0"/>
    </xf>
    <xf numFmtId="9" fontId="0" fillId="4" borderId="32" xfId="0" applyNumberFormat="1" applyFill="1" applyBorder="1" applyAlignment="1" applyProtection="1">
      <alignment horizontal="center" vertical="center"/>
      <protection locked="0"/>
    </xf>
    <xf numFmtId="197" fontId="0" fillId="4" borderId="29" xfId="0" applyNumberFormat="1" applyFill="1" applyBorder="1" applyAlignment="1" applyProtection="1">
      <alignment horizontal="center" vertical="center"/>
      <protection locked="0"/>
    </xf>
    <xf numFmtId="9" fontId="0" fillId="4" borderId="33" xfId="0" applyNumberFormat="1" applyFill="1" applyBorder="1" applyAlignment="1" applyProtection="1">
      <alignment horizontal="center" vertical="center"/>
      <protection locked="0"/>
    </xf>
    <xf numFmtId="9" fontId="0" fillId="4" borderId="28" xfId="0" applyNumberFormat="1" applyFont="1" applyFill="1" applyBorder="1" applyAlignment="1" applyProtection="1">
      <alignment horizontal="center" vertical="center"/>
      <protection locked="0"/>
    </xf>
    <xf numFmtId="9" fontId="0" fillId="4" borderId="32" xfId="0" applyNumberFormat="1" applyFont="1" applyFill="1" applyBorder="1" applyAlignment="1" applyProtection="1">
      <alignment horizontal="center" vertical="center"/>
      <protection locked="0"/>
    </xf>
    <xf numFmtId="9" fontId="0" fillId="4" borderId="30" xfId="0" applyNumberFormat="1" applyFont="1" applyFill="1" applyBorder="1" applyAlignment="1" applyProtection="1">
      <alignment horizontal="center" vertical="center"/>
      <protection locked="0"/>
    </xf>
    <xf numFmtId="3" fontId="0" fillId="0" borderId="18" xfId="0" applyNumberFormat="1" applyFont="1" applyFill="1" applyBorder="1" applyAlignment="1" applyProtection="1">
      <alignment horizontal="center" vertical="center"/>
      <protection locked="0"/>
    </xf>
    <xf numFmtId="3" fontId="0" fillId="0" borderId="14" xfId="0" applyNumberFormat="1" applyFont="1" applyFill="1" applyBorder="1" applyAlignment="1" applyProtection="1">
      <alignment horizontal="center" vertical="center"/>
      <protection locked="0"/>
    </xf>
    <xf numFmtId="3" fontId="0" fillId="0" borderId="15" xfId="0" applyNumberFormat="1" applyFont="1" applyFill="1" applyBorder="1" applyAlignment="1" applyProtection="1">
      <alignment horizontal="center" vertical="center" wrapText="1"/>
      <protection locked="0"/>
    </xf>
    <xf numFmtId="9" fontId="0" fillId="4" borderId="19" xfId="0" applyNumberFormat="1" applyFill="1" applyBorder="1" applyAlignment="1" applyProtection="1">
      <alignment horizontal="center" vertical="center"/>
      <protection locked="0"/>
    </xf>
    <xf numFmtId="9" fontId="5" fillId="4" borderId="34" xfId="0" applyNumberFormat="1" applyFont="1" applyFill="1" applyBorder="1" applyAlignment="1" applyProtection="1">
      <alignment horizontal="center" vertical="center"/>
      <protection locked="0"/>
    </xf>
    <xf numFmtId="9" fontId="5" fillId="4" borderId="35" xfId="0" applyNumberFormat="1" applyFont="1" applyFill="1" applyBorder="1" applyAlignment="1" applyProtection="1">
      <alignment horizontal="center" vertical="center"/>
      <protection locked="0"/>
    </xf>
    <xf numFmtId="9" fontId="6" fillId="4" borderId="19" xfId="0" applyNumberFormat="1" applyFont="1" applyFill="1" applyBorder="1" applyAlignment="1" applyProtection="1">
      <alignment horizontal="center" vertical="center"/>
      <protection locked="0"/>
    </xf>
    <xf numFmtId="9" fontId="0" fillId="4" borderId="34" xfId="0" applyNumberFormat="1" applyFill="1" applyBorder="1" applyAlignment="1" applyProtection="1">
      <alignment horizontal="center" vertical="center"/>
      <protection locked="0"/>
    </xf>
    <xf numFmtId="9" fontId="0" fillId="4" borderId="35" xfId="0" applyNumberFormat="1" applyFill="1" applyBorder="1" applyAlignment="1" applyProtection="1">
      <alignment horizontal="center" vertical="center"/>
      <protection locked="0"/>
    </xf>
    <xf numFmtId="9" fontId="0" fillId="4" borderId="36" xfId="0" applyNumberFormat="1" applyFill="1" applyBorder="1" applyAlignment="1" applyProtection="1">
      <alignment horizontal="center" vertical="center"/>
      <protection locked="0"/>
    </xf>
    <xf numFmtId="9" fontId="0" fillId="4" borderId="20" xfId="0" applyNumberFormat="1" applyFill="1" applyBorder="1" applyAlignment="1" applyProtection="1">
      <alignment horizontal="center" vertical="center"/>
      <protection locked="0"/>
    </xf>
    <xf numFmtId="197" fontId="0" fillId="4" borderId="34" xfId="0" applyNumberFormat="1" applyFill="1" applyBorder="1" applyAlignment="1" applyProtection="1">
      <alignment horizontal="center" vertical="center"/>
      <protection locked="0"/>
    </xf>
    <xf numFmtId="9" fontId="0" fillId="4" borderId="37" xfId="0" applyNumberFormat="1" applyFill="1" applyBorder="1" applyAlignment="1" applyProtection="1">
      <alignment horizontal="center" vertical="center"/>
      <protection locked="0"/>
    </xf>
    <xf numFmtId="9" fontId="0" fillId="4" borderId="19" xfId="0" applyNumberFormat="1" applyFont="1" applyFill="1" applyBorder="1" applyAlignment="1" applyProtection="1">
      <alignment horizontal="center" vertical="center"/>
      <protection locked="0"/>
    </xf>
    <xf numFmtId="0" fontId="4" fillId="36" borderId="38" xfId="0" applyFont="1" applyFill="1" applyBorder="1" applyAlignment="1">
      <alignment horizontal="center" vertical="center" textRotation="90" wrapText="1"/>
    </xf>
    <xf numFmtId="9" fontId="0" fillId="32" borderId="28" xfId="0" applyNumberFormat="1" applyFont="1" applyFill="1" applyBorder="1" applyAlignment="1" applyProtection="1">
      <alignment horizontal="center" vertical="center"/>
      <protection locked="0"/>
    </xf>
    <xf numFmtId="9" fontId="0" fillId="32" borderId="32" xfId="0" applyNumberFormat="1" applyFont="1" applyFill="1" applyBorder="1" applyAlignment="1" applyProtection="1">
      <alignment horizontal="center" vertical="center"/>
      <protection locked="0"/>
    </xf>
    <xf numFmtId="9" fontId="0" fillId="32" borderId="30" xfId="0" applyNumberFormat="1" applyFont="1" applyFill="1" applyBorder="1" applyAlignment="1" applyProtection="1">
      <alignment horizontal="center" vertical="center"/>
      <protection locked="0"/>
    </xf>
    <xf numFmtId="9" fontId="0" fillId="32" borderId="39" xfId="0" applyNumberFormat="1" applyFont="1" applyFill="1" applyBorder="1" applyAlignment="1" applyProtection="1">
      <alignment horizontal="center" vertical="center"/>
      <protection locked="0"/>
    </xf>
    <xf numFmtId="1" fontId="0" fillId="0" borderId="26" xfId="0" applyNumberFormat="1" applyFont="1" applyFill="1" applyBorder="1" applyAlignment="1" applyProtection="1">
      <alignment horizontal="center" vertical="center"/>
      <protection locked="0"/>
    </xf>
    <xf numFmtId="9" fontId="0" fillId="32" borderId="29" xfId="0" applyNumberFormat="1" applyFont="1" applyFill="1" applyBorder="1" applyAlignment="1" applyProtection="1">
      <alignment horizontal="center" vertical="center"/>
      <protection locked="0"/>
    </xf>
    <xf numFmtId="9" fontId="0" fillId="32" borderId="31" xfId="0" applyNumberFormat="1" applyFont="1" applyFill="1" applyBorder="1" applyAlignment="1" applyProtection="1">
      <alignment horizontal="center" vertical="center"/>
      <protection locked="0"/>
    </xf>
    <xf numFmtId="3" fontId="0" fillId="0" borderId="27" xfId="0" applyNumberFormat="1" applyFont="1" applyFill="1" applyBorder="1" applyAlignment="1" applyProtection="1">
      <alignment horizontal="center" vertical="center"/>
      <protection locked="0"/>
    </xf>
    <xf numFmtId="9" fontId="0" fillId="32" borderId="38" xfId="0" applyNumberFormat="1" applyFont="1" applyFill="1" applyBorder="1" applyAlignment="1" applyProtection="1">
      <alignment horizontal="center" vertical="center"/>
      <protection locked="0"/>
    </xf>
    <xf numFmtId="3" fontId="0" fillId="0" borderId="24" xfId="0" applyNumberFormat="1" applyFont="1" applyFill="1" applyBorder="1" applyAlignment="1" applyProtection="1">
      <alignment horizontal="center" vertical="center"/>
      <protection locked="0"/>
    </xf>
    <xf numFmtId="3" fontId="0" fillId="0" borderId="22" xfId="0" applyNumberFormat="1" applyFont="1" applyFill="1" applyBorder="1" applyAlignment="1" applyProtection="1">
      <alignment horizontal="center" vertical="center" wrapText="1"/>
      <protection locked="0"/>
    </xf>
    <xf numFmtId="0" fontId="50" fillId="0" borderId="40" xfId="0" applyFont="1" applyFill="1" applyBorder="1" applyAlignment="1" applyProtection="1">
      <alignment horizontal="justify" vertical="center"/>
      <protection locked="0"/>
    </xf>
    <xf numFmtId="0" fontId="5" fillId="0" borderId="40" xfId="0" applyFont="1" applyFill="1" applyBorder="1" applyAlignment="1" applyProtection="1">
      <alignment vertical="center" wrapText="1"/>
      <protection locked="0"/>
    </xf>
    <xf numFmtId="0" fontId="0" fillId="0" borderId="41" xfId="0" applyFill="1" applyBorder="1" applyAlignment="1" applyProtection="1">
      <alignment vertical="center" wrapText="1"/>
      <protection locked="0"/>
    </xf>
    <xf numFmtId="0" fontId="0" fillId="0" borderId="42" xfId="0" applyFill="1" applyBorder="1" applyAlignment="1" applyProtection="1">
      <alignment vertical="center" wrapText="1"/>
      <protection locked="0"/>
    </xf>
    <xf numFmtId="0" fontId="0" fillId="0" borderId="43" xfId="0" applyFill="1" applyBorder="1" applyAlignment="1" applyProtection="1">
      <alignment vertical="center" wrapText="1"/>
      <protection locked="0"/>
    </xf>
    <xf numFmtId="0" fontId="0" fillId="0" borderId="40" xfId="0" applyFill="1" applyBorder="1" applyAlignment="1" applyProtection="1">
      <alignment vertical="center" wrapText="1"/>
      <protection locked="0"/>
    </xf>
    <xf numFmtId="0" fontId="0" fillId="0" borderId="44" xfId="0" applyFill="1" applyBorder="1" applyAlignment="1" applyProtection="1">
      <alignment vertical="center" wrapText="1"/>
      <protection locked="0"/>
    </xf>
    <xf numFmtId="1" fontId="0" fillId="0" borderId="40" xfId="0" applyNumberFormat="1" applyFill="1" applyBorder="1" applyAlignment="1" applyProtection="1">
      <alignment horizontal="left" vertical="center" wrapText="1"/>
      <protection locked="0"/>
    </xf>
    <xf numFmtId="0" fontId="0" fillId="0" borderId="40" xfId="0" applyFill="1" applyBorder="1" applyAlignment="1">
      <alignment vertical="center" wrapText="1"/>
    </xf>
    <xf numFmtId="9" fontId="0" fillId="3" borderId="22" xfId="54" applyFill="1" applyBorder="1" applyAlignment="1" applyProtection="1">
      <alignment horizontal="center" vertical="center"/>
      <protection locked="0"/>
    </xf>
    <xf numFmtId="9" fontId="0" fillId="37" borderId="28" xfId="0" applyNumberFormat="1" applyFill="1" applyBorder="1" applyAlignment="1" applyProtection="1">
      <alignment horizontal="center" vertical="center"/>
      <protection locked="0"/>
    </xf>
    <xf numFmtId="9" fontId="5" fillId="3" borderId="23" xfId="0" applyNumberFormat="1" applyFont="1" applyFill="1" applyBorder="1" applyAlignment="1" applyProtection="1">
      <alignment horizontal="center" vertical="center"/>
      <protection locked="0"/>
    </xf>
    <xf numFmtId="9" fontId="5" fillId="37" borderId="29" xfId="0" applyNumberFormat="1" applyFont="1" applyFill="1" applyBorder="1" applyAlignment="1" applyProtection="1">
      <alignment horizontal="center" vertical="center"/>
      <protection locked="0"/>
    </xf>
    <xf numFmtId="9" fontId="5" fillId="3" borderId="24" xfId="0" applyNumberFormat="1" applyFont="1" applyFill="1" applyBorder="1" applyAlignment="1" applyProtection="1">
      <alignment horizontal="center" vertical="center"/>
      <protection locked="0"/>
    </xf>
    <xf numFmtId="9" fontId="5" fillId="37" borderId="30" xfId="0" applyNumberFormat="1" applyFont="1" applyFill="1" applyBorder="1" applyAlignment="1" applyProtection="1">
      <alignment horizontal="center" vertical="center"/>
      <protection locked="0"/>
    </xf>
    <xf numFmtId="9" fontId="6" fillId="3" borderId="22" xfId="0" applyNumberFormat="1" applyFont="1" applyFill="1" applyBorder="1" applyAlignment="1" applyProtection="1">
      <alignment horizontal="center" vertical="center"/>
      <protection locked="0"/>
    </xf>
    <xf numFmtId="9" fontId="6" fillId="37" borderId="28" xfId="0" applyNumberFormat="1" applyFont="1" applyFill="1" applyBorder="1" applyAlignment="1" applyProtection="1">
      <alignment horizontal="center" vertical="center"/>
      <protection locked="0"/>
    </xf>
    <xf numFmtId="9" fontId="0" fillId="3" borderId="23" xfId="0" applyNumberFormat="1" applyFill="1" applyBorder="1" applyAlignment="1" applyProtection="1">
      <alignment horizontal="center" vertical="center"/>
      <protection locked="0"/>
    </xf>
    <xf numFmtId="9" fontId="0" fillId="37" borderId="29" xfId="0" applyNumberFormat="1" applyFill="1" applyBorder="1" applyAlignment="1" applyProtection="1">
      <alignment horizontal="center" vertical="center"/>
      <protection locked="0"/>
    </xf>
    <xf numFmtId="9" fontId="0" fillId="3" borderId="24" xfId="0" applyNumberFormat="1" applyFill="1" applyBorder="1" applyAlignment="1" applyProtection="1">
      <alignment horizontal="center" vertical="center"/>
      <protection locked="0"/>
    </xf>
    <xf numFmtId="9" fontId="0" fillId="37" borderId="30" xfId="0" applyNumberFormat="1" applyFill="1" applyBorder="1" applyAlignment="1" applyProtection="1">
      <alignment horizontal="center" vertical="center"/>
      <protection locked="0"/>
    </xf>
    <xf numFmtId="9" fontId="0" fillId="3" borderId="25" xfId="0" applyNumberFormat="1" applyFill="1" applyBorder="1" applyAlignment="1" applyProtection="1">
      <alignment horizontal="center" vertical="center"/>
      <protection locked="0"/>
    </xf>
    <xf numFmtId="9" fontId="0" fillId="37" borderId="31" xfId="0" applyNumberFormat="1" applyFill="1" applyBorder="1" applyAlignment="1" applyProtection="1">
      <alignment horizontal="center" vertical="center"/>
      <protection locked="0"/>
    </xf>
    <xf numFmtId="9" fontId="0" fillId="3" borderId="22" xfId="0" applyNumberFormat="1" applyFill="1" applyBorder="1" applyAlignment="1" applyProtection="1">
      <alignment horizontal="center" vertical="center"/>
      <protection locked="0"/>
    </xf>
    <xf numFmtId="9" fontId="0" fillId="3" borderId="26" xfId="0" applyNumberFormat="1" applyFill="1" applyBorder="1" applyAlignment="1" applyProtection="1">
      <alignment horizontal="center" vertical="center"/>
      <protection locked="0"/>
    </xf>
    <xf numFmtId="9" fontId="0" fillId="37" borderId="32" xfId="0" applyNumberFormat="1" applyFill="1" applyBorder="1" applyAlignment="1" applyProtection="1">
      <alignment horizontal="center" vertical="center"/>
      <protection locked="0"/>
    </xf>
    <xf numFmtId="9" fontId="0" fillId="3" borderId="27" xfId="0" applyNumberFormat="1" applyFill="1" applyBorder="1" applyAlignment="1" applyProtection="1">
      <alignment horizontal="center" vertical="center"/>
      <protection locked="0"/>
    </xf>
    <xf numFmtId="9" fontId="0" fillId="37" borderId="33" xfId="0" applyNumberFormat="1" applyFill="1" applyBorder="1" applyAlignment="1" applyProtection="1">
      <alignment horizontal="center" vertical="center"/>
      <protection locked="0"/>
    </xf>
    <xf numFmtId="9" fontId="0" fillId="3" borderId="22" xfId="0" applyNumberFormat="1" applyFont="1" applyFill="1" applyBorder="1" applyAlignment="1" applyProtection="1">
      <alignment horizontal="center" vertical="center"/>
      <protection locked="0"/>
    </xf>
    <xf numFmtId="9" fontId="0" fillId="37" borderId="28" xfId="0" applyNumberFormat="1" applyFont="1" applyFill="1" applyBorder="1" applyAlignment="1" applyProtection="1">
      <alignment horizontal="center" vertical="center"/>
      <protection locked="0"/>
    </xf>
    <xf numFmtId="0" fontId="0" fillId="0" borderId="0" xfId="0" applyFill="1" applyBorder="1" applyAlignment="1">
      <alignment horizontal="center"/>
    </xf>
    <xf numFmtId="0" fontId="5" fillId="38" borderId="42" xfId="0" applyFont="1" applyFill="1" applyBorder="1" applyAlignment="1" applyProtection="1">
      <alignment vertical="top" wrapText="1"/>
      <protection locked="0"/>
    </xf>
    <xf numFmtId="0" fontId="50" fillId="0" borderId="40" xfId="0" applyFont="1" applyFill="1" applyBorder="1" applyAlignment="1" applyProtection="1">
      <alignment vertical="center" wrapText="1"/>
      <protection locked="0"/>
    </xf>
    <xf numFmtId="0" fontId="5" fillId="0" borderId="41" xfId="0" applyFont="1" applyFill="1" applyBorder="1" applyAlignment="1" applyProtection="1">
      <alignment horizontal="left" vertical="center" wrapText="1"/>
      <protection locked="0"/>
    </xf>
    <xf numFmtId="0" fontId="0" fillId="0" borderId="40" xfId="0" applyFont="1" applyFill="1" applyBorder="1" applyAlignment="1" applyProtection="1">
      <alignment vertical="center" wrapText="1"/>
      <protection locked="0"/>
    </xf>
    <xf numFmtId="0" fontId="0" fillId="0" borderId="43" xfId="0" applyFont="1" applyFill="1" applyBorder="1" applyAlignment="1" applyProtection="1">
      <alignment vertical="center" wrapText="1"/>
      <protection locked="0"/>
    </xf>
    <xf numFmtId="0" fontId="0" fillId="0" borderId="40" xfId="0" applyFont="1" applyFill="1" applyBorder="1" applyAlignment="1">
      <alignment vertical="center" wrapText="1"/>
    </xf>
    <xf numFmtId="0" fontId="0" fillId="0" borderId="39" xfId="0" applyFill="1" applyBorder="1" applyAlignment="1">
      <alignment vertical="center"/>
    </xf>
    <xf numFmtId="14" fontId="0" fillId="0" borderId="39" xfId="0" applyNumberFormat="1" applyFill="1" applyBorder="1" applyAlignment="1">
      <alignment horizontal="center" vertical="center"/>
    </xf>
    <xf numFmtId="1" fontId="51" fillId="0" borderId="25" xfId="0" applyNumberFormat="1" applyFont="1" applyFill="1" applyBorder="1" applyAlignment="1" applyProtection="1">
      <alignment horizontal="center" vertical="center"/>
      <protection locked="0"/>
    </xf>
    <xf numFmtId="0" fontId="6" fillId="0" borderId="41" xfId="0" applyFont="1" applyFill="1" applyBorder="1" applyAlignment="1" applyProtection="1">
      <alignment horizontal="left" vertical="center" wrapText="1"/>
      <protection locked="0"/>
    </xf>
    <xf numFmtId="0" fontId="6" fillId="0" borderId="41" xfId="0" applyFont="1" applyFill="1" applyBorder="1" applyAlignment="1" applyProtection="1">
      <alignment vertical="center" wrapText="1"/>
      <protection locked="0"/>
    </xf>
    <xf numFmtId="0" fontId="6" fillId="0" borderId="42" xfId="0" applyFont="1" applyFill="1" applyBorder="1" applyAlignment="1" applyProtection="1">
      <alignment vertical="center" wrapText="1"/>
      <protection locked="0"/>
    </xf>
    <xf numFmtId="0" fontId="6" fillId="0" borderId="43" xfId="0" applyFont="1" applyFill="1" applyBorder="1" applyAlignment="1" applyProtection="1">
      <alignment vertical="center" wrapText="1"/>
      <protection locked="0"/>
    </xf>
    <xf numFmtId="0" fontId="6" fillId="0" borderId="40" xfId="0" applyFont="1" applyFill="1" applyBorder="1" applyAlignment="1" applyProtection="1">
      <alignment vertical="center" wrapText="1"/>
      <protection locked="0"/>
    </xf>
    <xf numFmtId="0" fontId="52" fillId="0" borderId="29" xfId="0" applyFont="1" applyBorder="1" applyAlignment="1">
      <alignment vertical="center" wrapText="1"/>
    </xf>
    <xf numFmtId="0" fontId="6" fillId="0" borderId="40" xfId="0" applyFont="1" applyFill="1" applyBorder="1" applyAlignment="1">
      <alignment vertical="center" wrapText="1"/>
    </xf>
    <xf numFmtId="0" fontId="6" fillId="0" borderId="45" xfId="0" applyFont="1" applyBorder="1" applyAlignment="1">
      <alignment vertical="center" wrapText="1"/>
    </xf>
    <xf numFmtId="0" fontId="6" fillId="0" borderId="46" xfId="0" applyFont="1" applyBorder="1" applyAlignment="1">
      <alignment horizontal="justify" vertical="center"/>
    </xf>
    <xf numFmtId="3" fontId="0" fillId="0" borderId="27" xfId="0" applyNumberFormat="1" applyFill="1" applyBorder="1" applyAlignment="1">
      <alignment horizontal="center" vertical="center"/>
    </xf>
    <xf numFmtId="3" fontId="0" fillId="0" borderId="25" xfId="0" applyNumberFormat="1" applyFont="1" applyFill="1" applyBorder="1" applyAlignment="1" applyProtection="1">
      <alignment horizontal="center" vertical="center"/>
      <protection locked="0"/>
    </xf>
    <xf numFmtId="197" fontId="0" fillId="0" borderId="31" xfId="0" applyNumberFormat="1" applyFill="1" applyBorder="1" applyAlignment="1" applyProtection="1">
      <alignment horizontal="center" vertical="center"/>
      <protection locked="0"/>
    </xf>
    <xf numFmtId="197" fontId="0" fillId="0" borderId="36" xfId="0" applyNumberFormat="1" applyFill="1" applyBorder="1" applyAlignment="1" applyProtection="1">
      <alignment horizontal="center" vertical="center"/>
      <protection locked="0"/>
    </xf>
    <xf numFmtId="3" fontId="0" fillId="0" borderId="12" xfId="0" applyNumberFormat="1" applyFont="1" applyFill="1" applyBorder="1" applyAlignment="1" applyProtection="1">
      <alignment horizontal="center" vertical="center"/>
      <protection locked="0"/>
    </xf>
    <xf numFmtId="9" fontId="0" fillId="0" borderId="25" xfId="0" applyNumberFormat="1" applyFill="1" applyBorder="1" applyAlignment="1" applyProtection="1">
      <alignment horizontal="center" vertical="center"/>
      <protection locked="0"/>
    </xf>
    <xf numFmtId="9" fontId="0" fillId="0" borderId="31" xfId="0" applyNumberForma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xf>
    <xf numFmtId="0" fontId="6" fillId="0" borderId="47" xfId="0" applyFont="1" applyFill="1" applyBorder="1" applyAlignment="1" applyProtection="1">
      <alignment horizontal="left" vertical="center" wrapText="1"/>
      <protection locked="0"/>
    </xf>
    <xf numFmtId="0" fontId="6" fillId="0" borderId="47" xfId="0" applyFont="1" applyFill="1" applyBorder="1" applyAlignment="1" applyProtection="1">
      <alignment vertical="center" wrapText="1"/>
      <protection locked="0"/>
    </xf>
    <xf numFmtId="0" fontId="6" fillId="0" borderId="48" xfId="0" applyFont="1" applyFill="1" applyBorder="1" applyAlignment="1" applyProtection="1">
      <alignment vertical="center" wrapText="1"/>
      <protection locked="0"/>
    </xf>
    <xf numFmtId="0" fontId="6" fillId="0" borderId="46" xfId="0" applyFont="1" applyFill="1" applyBorder="1" applyAlignment="1" applyProtection="1">
      <alignment vertical="center" wrapText="1"/>
      <protection locked="0"/>
    </xf>
    <xf numFmtId="0" fontId="6" fillId="0" borderId="46" xfId="0" applyFont="1" applyFill="1" applyBorder="1" applyAlignment="1" applyProtection="1">
      <alignment horizontal="center" vertical="center" wrapText="1"/>
      <protection locked="0"/>
    </xf>
    <xf numFmtId="0" fontId="6" fillId="0" borderId="49" xfId="0" applyFont="1" applyFill="1" applyBorder="1" applyAlignment="1" applyProtection="1">
      <alignment vertical="center" wrapText="1"/>
      <protection locked="0"/>
    </xf>
    <xf numFmtId="0" fontId="52" fillId="0" borderId="47" xfId="0" applyFont="1" applyBorder="1" applyAlignment="1">
      <alignment vertical="center" wrapText="1"/>
    </xf>
    <xf numFmtId="0" fontId="6" fillId="0" borderId="46" xfId="0" applyFont="1" applyFill="1" applyBorder="1" applyAlignment="1">
      <alignment vertical="center" wrapText="1"/>
    </xf>
    <xf numFmtId="0" fontId="2" fillId="0" borderId="0" xfId="0" applyFont="1" applyFill="1" applyBorder="1" applyAlignment="1">
      <alignment horizontal="center"/>
    </xf>
    <xf numFmtId="0" fontId="2" fillId="34" borderId="50" xfId="0" applyFont="1" applyFill="1" applyBorder="1" applyAlignment="1">
      <alignment horizontal="center" vertical="center"/>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53" xfId="0" applyFont="1" applyFill="1" applyBorder="1" applyAlignment="1">
      <alignment horizontal="center"/>
    </xf>
    <xf numFmtId="0" fontId="2" fillId="34" borderId="54" xfId="0" applyFont="1" applyFill="1" applyBorder="1" applyAlignment="1">
      <alignment horizontal="center"/>
    </xf>
    <xf numFmtId="0" fontId="2" fillId="34" borderId="55" xfId="0" applyFont="1" applyFill="1" applyBorder="1" applyAlignment="1">
      <alignment horizontal="center"/>
    </xf>
    <xf numFmtId="0" fontId="2" fillId="34" borderId="56" xfId="0" applyFont="1" applyFill="1" applyBorder="1" applyAlignment="1">
      <alignment horizontal="center"/>
    </xf>
    <xf numFmtId="0" fontId="2" fillId="34" borderId="10" xfId="0" applyFont="1" applyFill="1" applyBorder="1" applyAlignment="1">
      <alignment horizontal="center" vertical="center" textRotation="90"/>
    </xf>
    <xf numFmtId="0" fontId="2" fillId="34" borderId="56" xfId="0" applyFont="1" applyFill="1" applyBorder="1" applyAlignment="1">
      <alignment horizontal="center" vertical="center" textRotation="90"/>
    </xf>
    <xf numFmtId="0" fontId="1" fillId="33" borderId="52"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55" xfId="0" applyFont="1" applyFill="1" applyBorder="1" applyAlignment="1">
      <alignment horizontal="justify" vertical="center" wrapText="1"/>
    </xf>
    <xf numFmtId="0" fontId="1" fillId="33" borderId="11" xfId="0" applyFont="1" applyFill="1" applyBorder="1" applyAlignment="1">
      <alignment horizontal="center" vertical="center" wrapText="1"/>
    </xf>
    <xf numFmtId="195" fontId="1" fillId="0" borderId="10" xfId="0" applyNumberFormat="1" applyFont="1" applyFill="1" applyBorder="1" applyAlignment="1">
      <alignment/>
    </xf>
    <xf numFmtId="195" fontId="1" fillId="0" borderId="56" xfId="0" applyNumberFormat="1" applyFont="1" applyFill="1" applyBorder="1" applyAlignment="1">
      <alignment/>
    </xf>
    <xf numFmtId="0" fontId="1" fillId="39" borderId="50" xfId="0" applyFont="1" applyFill="1" applyBorder="1" applyAlignment="1">
      <alignment horizontal="center" vertical="center" wrapText="1"/>
    </xf>
    <xf numFmtId="0" fontId="1" fillId="39" borderId="51" xfId="0" applyFont="1" applyFill="1" applyBorder="1" applyAlignment="1">
      <alignment horizontal="center" vertical="center" wrapText="1"/>
    </xf>
    <xf numFmtId="0" fontId="1" fillId="39" borderId="57" xfId="0" applyFont="1" applyFill="1" applyBorder="1" applyAlignment="1">
      <alignment horizontal="center" vertical="center" wrapText="1"/>
    </xf>
    <xf numFmtId="0" fontId="1" fillId="39" borderId="58" xfId="0" applyFont="1" applyFill="1" applyBorder="1" applyAlignment="1">
      <alignment horizontal="center" vertical="center" wrapText="1"/>
    </xf>
    <xf numFmtId="0" fontId="1" fillId="39" borderId="51" xfId="0" applyFont="1" applyFill="1" applyBorder="1" applyAlignment="1">
      <alignment horizontal="justify" vertical="center" wrapText="1"/>
    </xf>
    <xf numFmtId="0" fontId="1" fillId="39" borderId="58" xfId="0" applyFont="1" applyFill="1" applyBorder="1" applyAlignment="1">
      <alignment horizontal="justify" vertical="center" wrapText="1"/>
    </xf>
    <xf numFmtId="0" fontId="1" fillId="39" borderId="59" xfId="0" applyFont="1" applyFill="1" applyBorder="1" applyAlignment="1">
      <alignment horizontal="center" vertical="center" wrapText="1"/>
    </xf>
    <xf numFmtId="0" fontId="1" fillId="39" borderId="60" xfId="0" applyFont="1" applyFill="1" applyBorder="1" applyAlignment="1">
      <alignment horizontal="center" vertical="center" wrapText="1"/>
    </xf>
    <xf numFmtId="195" fontId="1" fillId="39" borderId="51" xfId="0" applyNumberFormat="1" applyFont="1" applyFill="1" applyBorder="1" applyAlignment="1">
      <alignment/>
    </xf>
    <xf numFmtId="195" fontId="1" fillId="39" borderId="61" xfId="0" applyNumberFormat="1" applyFont="1" applyFill="1" applyBorder="1" applyAlignment="1">
      <alignment/>
    </xf>
    <xf numFmtId="195" fontId="1" fillId="39" borderId="58" xfId="0" applyNumberFormat="1" applyFont="1" applyFill="1" applyBorder="1" applyAlignment="1">
      <alignment/>
    </xf>
    <xf numFmtId="195" fontId="1" fillId="39" borderId="62" xfId="0" applyNumberFormat="1" applyFont="1" applyFill="1" applyBorder="1" applyAlignment="1">
      <alignment/>
    </xf>
    <xf numFmtId="0" fontId="1" fillId="33" borderId="63" xfId="0" applyFont="1" applyFill="1" applyBorder="1" applyAlignment="1">
      <alignment horizontal="center" vertical="center"/>
    </xf>
    <xf numFmtId="0" fontId="1" fillId="33" borderId="64" xfId="0" applyFont="1" applyFill="1" applyBorder="1" applyAlignment="1">
      <alignment horizontal="center" vertical="center"/>
    </xf>
    <xf numFmtId="0" fontId="1" fillId="33" borderId="11" xfId="0" applyFont="1" applyFill="1" applyBorder="1" applyAlignment="1">
      <alignment horizontal="justify" vertical="center" wrapText="1"/>
    </xf>
    <xf numFmtId="195" fontId="1" fillId="0" borderId="64" xfId="0" applyNumberFormat="1" applyFont="1" applyFill="1" applyBorder="1" applyAlignment="1">
      <alignment/>
    </xf>
    <xf numFmtId="195" fontId="1" fillId="0" borderId="21" xfId="0" applyNumberFormat="1" applyFont="1" applyFill="1" applyBorder="1" applyAlignment="1">
      <alignment/>
    </xf>
    <xf numFmtId="0" fontId="4" fillId="35" borderId="65" xfId="0" applyFont="1" applyFill="1" applyBorder="1" applyAlignment="1">
      <alignment horizontal="center" vertical="center" wrapText="1"/>
    </xf>
    <xf numFmtId="0" fontId="4" fillId="35" borderId="66" xfId="0" applyFont="1" applyFill="1" applyBorder="1" applyAlignment="1">
      <alignment horizontal="center" vertical="center" wrapText="1"/>
    </xf>
    <xf numFmtId="0" fontId="4" fillId="35" borderId="67" xfId="0" applyFont="1" applyFill="1" applyBorder="1" applyAlignment="1">
      <alignment horizontal="center" vertical="center" wrapText="1"/>
    </xf>
    <xf numFmtId="0" fontId="4" fillId="35" borderId="68"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25"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3" fillId="34" borderId="69" xfId="0" applyFont="1" applyFill="1" applyBorder="1" applyAlignment="1">
      <alignment horizontal="center" vertical="center"/>
    </xf>
    <xf numFmtId="0" fontId="3" fillId="34" borderId="70" xfId="0" applyFont="1" applyFill="1" applyBorder="1" applyAlignment="1">
      <alignment horizontal="center" vertical="center"/>
    </xf>
    <xf numFmtId="0" fontId="3" fillId="34" borderId="52"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63" xfId="0" applyFont="1" applyFill="1" applyBorder="1" applyAlignment="1">
      <alignment horizontal="center" vertical="center"/>
    </xf>
    <xf numFmtId="0" fontId="3" fillId="34" borderId="64" xfId="0" applyFont="1" applyFill="1" applyBorder="1" applyAlignment="1">
      <alignment horizontal="center" vertical="center"/>
    </xf>
    <xf numFmtId="0" fontId="4" fillId="35" borderId="26" xfId="0" applyFont="1" applyFill="1" applyBorder="1" applyAlignment="1">
      <alignment horizontal="center" vertical="center"/>
    </xf>
    <xf numFmtId="0" fontId="4" fillId="35" borderId="17" xfId="0" applyFont="1" applyFill="1" applyBorder="1" applyAlignment="1">
      <alignment horizontal="center" vertical="center"/>
    </xf>
    <xf numFmtId="0" fontId="3" fillId="34" borderId="71" xfId="0" applyFont="1" applyFill="1" applyBorder="1" applyAlignment="1">
      <alignment horizontal="center" vertical="center" wrapText="1"/>
    </xf>
    <xf numFmtId="0" fontId="0" fillId="35" borderId="20" xfId="0" applyFont="1" applyFill="1" applyBorder="1" applyAlignment="1" applyProtection="1">
      <alignment horizontal="center" vertical="center" textRotation="90" wrapText="1"/>
      <protection locked="0"/>
    </xf>
    <xf numFmtId="0" fontId="0" fillId="35" borderId="72" xfId="0" applyFont="1" applyFill="1" applyBorder="1" applyAlignment="1" applyProtection="1">
      <alignment horizontal="center" vertical="center" textRotation="90" wrapText="1"/>
      <protection locked="0"/>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73" xfId="0" applyFont="1" applyFill="1" applyBorder="1" applyAlignment="1">
      <alignment horizontal="center" vertical="center" wrapText="1"/>
    </xf>
    <xf numFmtId="0" fontId="4" fillId="14" borderId="23" xfId="0" applyFont="1" applyFill="1" applyBorder="1" applyAlignment="1" applyProtection="1">
      <alignment horizontal="center" vertical="center"/>
      <protection/>
    </xf>
    <xf numFmtId="0" fontId="4" fillId="14" borderId="13" xfId="0" applyFont="1" applyFill="1" applyBorder="1" applyAlignment="1" applyProtection="1">
      <alignment horizontal="center" vertical="center"/>
      <protection/>
    </xf>
    <xf numFmtId="0" fontId="3" fillId="34" borderId="74" xfId="0" applyFont="1" applyFill="1" applyBorder="1" applyAlignment="1">
      <alignment horizontal="center" vertical="center" wrapText="1"/>
    </xf>
    <xf numFmtId="0" fontId="4" fillId="35" borderId="22" xfId="0" applyFont="1" applyFill="1" applyBorder="1" applyAlignment="1">
      <alignment horizontal="center" vertical="center"/>
    </xf>
    <xf numFmtId="0" fontId="4" fillId="35" borderId="15" xfId="0" applyFont="1" applyFill="1" applyBorder="1" applyAlignment="1">
      <alignment horizontal="center" vertical="center"/>
    </xf>
    <xf numFmtId="0" fontId="0" fillId="35" borderId="75" xfId="0" applyFont="1" applyFill="1" applyBorder="1" applyAlignment="1" applyProtection="1">
      <alignment horizontal="center" vertical="center" textRotation="90" wrapText="1"/>
      <protection locked="0"/>
    </xf>
    <xf numFmtId="0" fontId="3" fillId="36" borderId="76" xfId="0" applyFont="1" applyFill="1" applyBorder="1" applyAlignment="1">
      <alignment horizontal="center" vertical="center" textRotation="90"/>
    </xf>
    <xf numFmtId="0" fontId="3" fillId="36" borderId="77" xfId="0" applyFont="1" applyFill="1" applyBorder="1" applyAlignment="1">
      <alignment horizontal="center" vertical="center" textRotation="90"/>
    </xf>
    <xf numFmtId="0" fontId="3" fillId="36" borderId="78" xfId="0" applyFont="1" applyFill="1" applyBorder="1" applyAlignment="1">
      <alignment horizontal="center" vertical="center" textRotation="90"/>
    </xf>
    <xf numFmtId="0" fontId="3" fillId="34" borderId="13" xfId="0" applyFont="1" applyFill="1" applyBorder="1" applyAlignment="1">
      <alignment horizontal="center" vertical="center" textRotation="90" wrapText="1"/>
    </xf>
    <xf numFmtId="0" fontId="3" fillId="34" borderId="35" xfId="0" applyFont="1" applyFill="1" applyBorder="1" applyAlignment="1">
      <alignment horizontal="center" vertical="center" textRotation="90" wrapText="1"/>
    </xf>
    <xf numFmtId="0" fontId="3" fillId="34" borderId="79" xfId="0" applyFont="1" applyFill="1" applyBorder="1" applyAlignment="1">
      <alignment horizontal="center" vertical="center" textRotation="90" wrapText="1"/>
    </xf>
    <xf numFmtId="0" fontId="3" fillId="34" borderId="80" xfId="0" applyFont="1" applyFill="1" applyBorder="1" applyAlignment="1">
      <alignment horizontal="center" vertical="center" textRotation="90"/>
    </xf>
    <xf numFmtId="0" fontId="3" fillId="34" borderId="81" xfId="0" applyFont="1" applyFill="1" applyBorder="1" applyAlignment="1">
      <alignment horizontal="center" vertical="center" textRotation="90"/>
    </xf>
    <xf numFmtId="0" fontId="4" fillId="36" borderId="82" xfId="0" applyFont="1" applyFill="1" applyBorder="1" applyAlignment="1">
      <alignment horizontal="center" vertical="center" textRotation="90"/>
    </xf>
    <xf numFmtId="0" fontId="4" fillId="36" borderId="83" xfId="0" applyFont="1" applyFill="1" applyBorder="1" applyAlignment="1">
      <alignment horizontal="center" vertical="center" textRotation="90"/>
    </xf>
    <xf numFmtId="0" fontId="3" fillId="34" borderId="50" xfId="0" applyFont="1" applyFill="1" applyBorder="1" applyAlignment="1">
      <alignment horizontal="center"/>
    </xf>
    <xf numFmtId="0" fontId="3" fillId="34" borderId="51" xfId="0" applyFont="1" applyFill="1" applyBorder="1" applyAlignment="1">
      <alignment horizontal="center"/>
    </xf>
    <xf numFmtId="0" fontId="3" fillId="34" borderId="61" xfId="0" applyFont="1" applyFill="1" applyBorder="1" applyAlignment="1">
      <alignment horizontal="center"/>
    </xf>
    <xf numFmtId="0" fontId="3" fillId="34" borderId="59" xfId="0" applyFont="1" applyFill="1" applyBorder="1" applyAlignment="1">
      <alignment horizontal="center"/>
    </xf>
    <xf numFmtId="0" fontId="3" fillId="34" borderId="63" xfId="0" applyFont="1" applyFill="1" applyBorder="1" applyAlignment="1">
      <alignment horizontal="center" vertical="center" textRotation="90"/>
    </xf>
    <xf numFmtId="0" fontId="3" fillId="34" borderId="64" xfId="0" applyFont="1" applyFill="1" applyBorder="1" applyAlignment="1">
      <alignment horizontal="center" vertical="center" textRotation="90"/>
    </xf>
    <xf numFmtId="0" fontId="4" fillId="36" borderId="65" xfId="0" applyFont="1" applyFill="1" applyBorder="1" applyAlignment="1">
      <alignment horizontal="center" vertical="center"/>
    </xf>
    <xf numFmtId="0" fontId="4" fillId="36" borderId="84" xfId="0" applyFont="1" applyFill="1" applyBorder="1" applyAlignment="1">
      <alignment horizontal="center" vertical="center"/>
    </xf>
    <xf numFmtId="0" fontId="4" fillId="36" borderId="85" xfId="0" applyFont="1" applyFill="1" applyBorder="1" applyAlignment="1">
      <alignment horizontal="center" vertical="center"/>
    </xf>
    <xf numFmtId="0" fontId="4" fillId="36" borderId="86" xfId="0" applyFont="1" applyFill="1" applyBorder="1" applyAlignment="1">
      <alignment horizontal="center" vertical="center"/>
    </xf>
    <xf numFmtId="0" fontId="4" fillId="36" borderId="87" xfId="0" applyFont="1" applyFill="1" applyBorder="1" applyAlignment="1">
      <alignment horizontal="center" vertical="center"/>
    </xf>
    <xf numFmtId="0" fontId="4" fillId="36" borderId="44" xfId="0" applyFont="1" applyFill="1" applyBorder="1" applyAlignment="1">
      <alignment horizontal="center" vertical="center"/>
    </xf>
    <xf numFmtId="0" fontId="3" fillId="36" borderId="88" xfId="0" applyFont="1" applyFill="1" applyBorder="1" applyAlignment="1">
      <alignment horizontal="center" vertical="center" wrapText="1"/>
    </xf>
    <xf numFmtId="0" fontId="3" fillId="36" borderId="89" xfId="0" applyFont="1" applyFill="1" applyBorder="1" applyAlignment="1">
      <alignment horizontal="center" vertical="center" wrapText="1"/>
    </xf>
    <xf numFmtId="0" fontId="3" fillId="36" borderId="90" xfId="0" applyFont="1" applyFill="1" applyBorder="1" applyAlignment="1">
      <alignment horizontal="center" vertical="center" wrapText="1"/>
    </xf>
    <xf numFmtId="0" fontId="4" fillId="36" borderId="91" xfId="0" applyFont="1" applyFill="1" applyBorder="1" applyAlignment="1">
      <alignment horizontal="center" vertical="center" wrapText="1"/>
    </xf>
    <xf numFmtId="0" fontId="4" fillId="36" borderId="92" xfId="0" applyFont="1" applyFill="1" applyBorder="1" applyAlignment="1">
      <alignment horizontal="center" vertical="center" wrapText="1"/>
    </xf>
    <xf numFmtId="0" fontId="4" fillId="36" borderId="45" xfId="0" applyFont="1" applyFill="1" applyBorder="1" applyAlignment="1">
      <alignment horizontal="center" vertical="center" wrapText="1"/>
    </xf>
    <xf numFmtId="0" fontId="0" fillId="0" borderId="16" xfId="0" applyFill="1" applyBorder="1" applyAlignment="1">
      <alignment horizontal="center"/>
    </xf>
    <xf numFmtId="0" fontId="4" fillId="40" borderId="67" xfId="0" applyFont="1" applyFill="1" applyBorder="1" applyAlignment="1">
      <alignment horizontal="left" vertical="center" wrapText="1"/>
    </xf>
    <xf numFmtId="0" fontId="4" fillId="40" borderId="68" xfId="0" applyFont="1" applyFill="1" applyBorder="1" applyAlignment="1">
      <alignment horizontal="left" vertical="center" wrapText="1"/>
    </xf>
    <xf numFmtId="0" fontId="4" fillId="40" borderId="67" xfId="0" applyFont="1" applyFill="1" applyBorder="1" applyAlignment="1">
      <alignment horizontal="left" wrapText="1"/>
    </xf>
    <xf numFmtId="0" fontId="4" fillId="40" borderId="68" xfId="0" applyFont="1" applyFill="1" applyBorder="1" applyAlignment="1">
      <alignment horizontal="left" wrapText="1"/>
    </xf>
    <xf numFmtId="0" fontId="3" fillId="36" borderId="93" xfId="0" applyFont="1" applyFill="1" applyBorder="1" applyAlignment="1">
      <alignment horizontal="center" vertical="center" wrapText="1"/>
    </xf>
    <xf numFmtId="0" fontId="3" fillId="36" borderId="94" xfId="0" applyFont="1" applyFill="1" applyBorder="1" applyAlignment="1">
      <alignment horizontal="center" vertical="center" wrapText="1"/>
    </xf>
    <xf numFmtId="0" fontId="3" fillId="36" borderId="95" xfId="0" applyFont="1" applyFill="1" applyBorder="1" applyAlignment="1">
      <alignment horizontal="center" vertical="center" wrapText="1"/>
    </xf>
    <xf numFmtId="0" fontId="3" fillId="34" borderId="96" xfId="0" applyFont="1" applyFill="1" applyBorder="1" applyAlignment="1">
      <alignment horizontal="center"/>
    </xf>
    <xf numFmtId="0" fontId="3" fillId="34" borderId="97" xfId="0" applyFont="1" applyFill="1" applyBorder="1" applyAlignment="1">
      <alignment horizontal="center"/>
    </xf>
    <xf numFmtId="0" fontId="3" fillId="34" borderId="53" xfId="0" applyFont="1" applyFill="1" applyBorder="1" applyAlignment="1">
      <alignment horizontal="center"/>
    </xf>
    <xf numFmtId="0" fontId="3" fillId="36" borderId="88" xfId="0" applyFont="1" applyFill="1" applyBorder="1" applyAlignment="1">
      <alignment horizontal="center" vertical="center" textRotation="90" wrapText="1"/>
    </xf>
    <xf numFmtId="0" fontId="3" fillId="36" borderId="89" xfId="0" applyFont="1" applyFill="1" applyBorder="1" applyAlignment="1">
      <alignment horizontal="center" vertical="center" textRotation="90" wrapText="1"/>
    </xf>
    <xf numFmtId="0" fontId="3" fillId="36" borderId="90" xfId="0" applyFont="1" applyFill="1" applyBorder="1" applyAlignment="1">
      <alignment horizontal="center" vertical="center" textRotation="90"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aje 2"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F14"/>
  <sheetViews>
    <sheetView zoomScale="80" zoomScaleNormal="80" zoomScalePageLayoutView="0" workbookViewId="0" topLeftCell="A1">
      <selection activeCell="E11" sqref="E11:F12"/>
    </sheetView>
  </sheetViews>
  <sheetFormatPr defaultColWidth="11.421875" defaultRowHeight="12.75"/>
  <cols>
    <col min="1" max="1" width="13.7109375" style="1" customWidth="1"/>
    <col min="2" max="2" width="15.00390625" style="1" customWidth="1"/>
    <col min="3" max="3" width="33.7109375" style="1" customWidth="1"/>
    <col min="4" max="4" width="24.421875" style="1" customWidth="1"/>
    <col min="5" max="5" width="7.421875" style="1" customWidth="1"/>
    <col min="6" max="6" width="15.7109375" style="1" customWidth="1"/>
    <col min="7" max="16384" width="11.421875" style="1" customWidth="1"/>
  </cols>
  <sheetData>
    <row r="1" spans="2:6" ht="15.75">
      <c r="B1" s="166" t="s">
        <v>21</v>
      </c>
      <c r="C1" s="166"/>
      <c r="D1" s="166"/>
      <c r="E1" s="166"/>
      <c r="F1" s="166"/>
    </row>
    <row r="2" spans="2:6" ht="15.75">
      <c r="B2" s="166" t="s">
        <v>0</v>
      </c>
      <c r="C2" s="166"/>
      <c r="D2" s="166"/>
      <c r="E2" s="166"/>
      <c r="F2" s="166"/>
    </row>
    <row r="3" ht="15.75" thickBot="1"/>
    <row r="4" spans="1:6" ht="15.75">
      <c r="A4" s="167" t="s">
        <v>1</v>
      </c>
      <c r="B4" s="168"/>
      <c r="C4" s="168" t="s">
        <v>2</v>
      </c>
      <c r="D4" s="168" t="s">
        <v>3</v>
      </c>
      <c r="E4" s="171" t="s">
        <v>35</v>
      </c>
      <c r="F4" s="172"/>
    </row>
    <row r="5" spans="1:6" ht="14.25" customHeight="1">
      <c r="A5" s="169"/>
      <c r="B5" s="170"/>
      <c r="C5" s="170"/>
      <c r="D5" s="170"/>
      <c r="E5" s="173">
        <v>2014</v>
      </c>
      <c r="F5" s="174"/>
    </row>
    <row r="6" spans="1:6" ht="85.5" customHeight="1">
      <c r="A6" s="169"/>
      <c r="B6" s="170"/>
      <c r="C6" s="170"/>
      <c r="D6" s="170"/>
      <c r="E6" s="175" t="s">
        <v>4</v>
      </c>
      <c r="F6" s="176"/>
    </row>
    <row r="7" spans="1:6" ht="32.25" customHeight="1">
      <c r="A7" s="177" t="s">
        <v>5</v>
      </c>
      <c r="B7" s="178"/>
      <c r="C7" s="2" t="s">
        <v>6</v>
      </c>
      <c r="D7" s="180" t="s">
        <v>7</v>
      </c>
      <c r="E7" s="181"/>
      <c r="F7" s="182"/>
    </row>
    <row r="8" spans="1:6" ht="39" customHeight="1">
      <c r="A8" s="177"/>
      <c r="B8" s="178"/>
      <c r="C8" s="2" t="s">
        <v>8</v>
      </c>
      <c r="D8" s="180"/>
      <c r="E8" s="181"/>
      <c r="F8" s="182"/>
    </row>
    <row r="9" spans="1:6" ht="15">
      <c r="A9" s="177" t="s">
        <v>9</v>
      </c>
      <c r="B9" s="178"/>
      <c r="C9" s="179" t="s">
        <v>10</v>
      </c>
      <c r="D9" s="180" t="s">
        <v>7</v>
      </c>
      <c r="E9" s="181">
        <v>7944000</v>
      </c>
      <c r="F9" s="182"/>
    </row>
    <row r="10" spans="1:6" ht="24" customHeight="1">
      <c r="A10" s="177"/>
      <c r="B10" s="178"/>
      <c r="C10" s="179"/>
      <c r="D10" s="180"/>
      <c r="E10" s="181"/>
      <c r="F10" s="182"/>
    </row>
    <row r="11" spans="1:6" ht="12.75" customHeight="1">
      <c r="A11" s="177" t="s">
        <v>11</v>
      </c>
      <c r="B11" s="178"/>
      <c r="C11" s="197" t="s">
        <v>12</v>
      </c>
      <c r="D11" s="180" t="s">
        <v>7</v>
      </c>
      <c r="E11" s="181"/>
      <c r="F11" s="182"/>
    </row>
    <row r="12" spans="1:6" ht="15.75" thickBot="1">
      <c r="A12" s="195"/>
      <c r="B12" s="196"/>
      <c r="C12" s="197"/>
      <c r="D12" s="197"/>
      <c r="E12" s="198"/>
      <c r="F12" s="199"/>
    </row>
    <row r="13" spans="1:6" ht="15">
      <c r="A13" s="183" t="s">
        <v>13</v>
      </c>
      <c r="B13" s="184"/>
      <c r="C13" s="187"/>
      <c r="D13" s="189"/>
      <c r="E13" s="191">
        <f>SUM(E7:F12)</f>
        <v>7944000</v>
      </c>
      <c r="F13" s="192"/>
    </row>
    <row r="14" spans="1:6" ht="36" customHeight="1" thickBot="1">
      <c r="A14" s="185"/>
      <c r="B14" s="186"/>
      <c r="C14" s="188"/>
      <c r="D14" s="190"/>
      <c r="E14" s="193"/>
      <c r="F14" s="194"/>
    </row>
    <row r="15" ht="26.25" customHeight="1"/>
  </sheetData>
  <sheetProtection/>
  <mergeCells count="24">
    <mergeCell ref="A13:B14"/>
    <mergeCell ref="C13:C14"/>
    <mergeCell ref="D13:D14"/>
    <mergeCell ref="E13:F14"/>
    <mergeCell ref="A11:B12"/>
    <mergeCell ref="C11:C12"/>
    <mergeCell ref="D11:D12"/>
    <mergeCell ref="E11:F12"/>
    <mergeCell ref="A9:B10"/>
    <mergeCell ref="C9:C10"/>
    <mergeCell ref="D9:D10"/>
    <mergeCell ref="E9:F10"/>
    <mergeCell ref="A7:B8"/>
    <mergeCell ref="D7:D8"/>
    <mergeCell ref="E7:F7"/>
    <mergeCell ref="E8:F8"/>
    <mergeCell ref="B1:F1"/>
    <mergeCell ref="B2:F2"/>
    <mergeCell ref="A4:B6"/>
    <mergeCell ref="C4:C6"/>
    <mergeCell ref="D4:D6"/>
    <mergeCell ref="E4:F4"/>
    <mergeCell ref="E5:F5"/>
    <mergeCell ref="E6:F6"/>
  </mergeCells>
  <printOptions/>
  <pageMargins left="0.7479166666666667" right="0.7479166666666667" top="0.9840277777777778" bottom="0.9840277777777778" header="0.5118055555555556" footer="0.5118055555555556"/>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B1:AC24"/>
  <sheetViews>
    <sheetView showGridLines="0" tabSelected="1" zoomScale="70" zoomScaleNormal="70" workbookViewId="0" topLeftCell="A1">
      <pane xSplit="7" ySplit="4" topLeftCell="H5" activePane="bottomRight" state="frozen"/>
      <selection pane="topLeft" activeCell="A1" sqref="A1"/>
      <selection pane="topRight" activeCell="H1" sqref="H1"/>
      <selection pane="bottomLeft" activeCell="A5" sqref="A5"/>
      <selection pane="bottomRight" activeCell="I5" sqref="I5"/>
    </sheetView>
  </sheetViews>
  <sheetFormatPr defaultColWidth="11.421875" defaultRowHeight="12.75"/>
  <cols>
    <col min="1" max="1" width="2.140625" style="3" customWidth="1"/>
    <col min="2" max="2" width="9.8515625" style="3" customWidth="1"/>
    <col min="3" max="3" width="8.57421875" style="3" customWidth="1"/>
    <col min="4" max="4" width="17.421875" style="3" customWidth="1"/>
    <col min="5" max="5" width="21.421875" style="3" customWidth="1"/>
    <col min="6" max="6" width="12.00390625" style="3" customWidth="1"/>
    <col min="7" max="7" width="7.7109375" style="3" customWidth="1"/>
    <col min="8" max="8" width="13.28125" style="3" customWidth="1"/>
    <col min="9" max="9" width="15.421875" style="3" customWidth="1"/>
    <col min="10" max="10" width="9.7109375" style="3" customWidth="1"/>
    <col min="11" max="11" width="13.28125" style="3" customWidth="1"/>
    <col min="12" max="12" width="16.00390625" style="3" customWidth="1"/>
    <col min="13" max="13" width="10.8515625" style="3" customWidth="1"/>
    <col min="14" max="14" width="15.7109375" style="3" customWidth="1"/>
    <col min="15" max="15" width="14.140625" style="3" customWidth="1"/>
    <col min="16" max="16" width="10.28125" style="3" customWidth="1"/>
    <col min="17" max="17" width="13.7109375" style="3" customWidth="1"/>
    <col min="18" max="18" width="15.57421875" style="3" customWidth="1"/>
    <col min="19" max="19" width="10.140625" style="3" customWidth="1"/>
    <col min="20" max="20" width="15.140625" style="3" customWidth="1"/>
    <col min="21" max="21" width="15.8515625" style="3" customWidth="1"/>
    <col min="22" max="22" width="9.8515625" style="3" customWidth="1"/>
    <col min="23" max="23" width="7.421875" style="3" hidden="1" customWidth="1"/>
    <col min="24" max="24" width="6.8515625" style="3" hidden="1" customWidth="1"/>
    <col min="25" max="25" width="35.8515625" style="3" hidden="1" customWidth="1"/>
    <col min="26" max="26" width="41.7109375" style="3" customWidth="1"/>
    <col min="27" max="27" width="45.57421875" style="3" customWidth="1"/>
    <col min="28" max="28" width="46.57421875" style="3" customWidth="1"/>
    <col min="29" max="16384" width="11.421875" style="3" customWidth="1"/>
  </cols>
  <sheetData>
    <row r="1" spans="2:25" ht="26.25" customHeight="1" thickBot="1">
      <c r="B1" s="228" t="s">
        <v>98</v>
      </c>
      <c r="C1" s="229"/>
      <c r="D1" s="229"/>
      <c r="E1" s="157">
        <v>2017</v>
      </c>
      <c r="H1" s="12"/>
      <c r="I1" s="12"/>
      <c r="J1" s="12"/>
      <c r="K1" s="12"/>
      <c r="L1" s="12"/>
      <c r="M1" s="12"/>
      <c r="N1" s="12"/>
      <c r="O1" s="12"/>
      <c r="P1" s="12"/>
      <c r="W1" s="262"/>
      <c r="X1" s="262"/>
      <c r="Y1" s="131"/>
    </row>
    <row r="2" spans="2:28" ht="15.75" customHeight="1" thickBot="1">
      <c r="B2" s="214" t="s">
        <v>1</v>
      </c>
      <c r="C2" s="215"/>
      <c r="D2" s="222" t="s">
        <v>2</v>
      </c>
      <c r="E2" s="230" t="s">
        <v>14</v>
      </c>
      <c r="F2" s="225" t="s">
        <v>3</v>
      </c>
      <c r="G2" s="237" t="s">
        <v>72</v>
      </c>
      <c r="H2" s="270" t="s">
        <v>15</v>
      </c>
      <c r="I2" s="271"/>
      <c r="J2" s="271"/>
      <c r="K2" s="271"/>
      <c r="L2" s="271"/>
      <c r="M2" s="271"/>
      <c r="N2" s="271"/>
      <c r="O2" s="271"/>
      <c r="P2" s="271"/>
      <c r="Q2" s="271"/>
      <c r="R2" s="271"/>
      <c r="S2" s="272"/>
      <c r="T2" s="250" t="s">
        <v>36</v>
      </c>
      <c r="U2" s="251"/>
      <c r="V2" s="252"/>
      <c r="W2" s="234" t="s">
        <v>74</v>
      </c>
      <c r="X2" s="273" t="s">
        <v>16</v>
      </c>
      <c r="Y2" s="259" t="s">
        <v>92</v>
      </c>
      <c r="Z2" s="267" t="s">
        <v>95</v>
      </c>
      <c r="AA2" s="256" t="s">
        <v>96</v>
      </c>
      <c r="AB2" s="256" t="s">
        <v>97</v>
      </c>
    </row>
    <row r="3" spans="2:28" ht="14.25" customHeight="1">
      <c r="B3" s="216"/>
      <c r="C3" s="217"/>
      <c r="D3" s="222"/>
      <c r="E3" s="230"/>
      <c r="F3" s="226"/>
      <c r="G3" s="238"/>
      <c r="H3" s="244" t="s">
        <v>30</v>
      </c>
      <c r="I3" s="245"/>
      <c r="J3" s="246"/>
      <c r="K3" s="244" t="s">
        <v>31</v>
      </c>
      <c r="L3" s="245"/>
      <c r="M3" s="246"/>
      <c r="N3" s="244" t="s">
        <v>32</v>
      </c>
      <c r="O3" s="245"/>
      <c r="P3" s="246"/>
      <c r="Q3" s="244" t="s">
        <v>33</v>
      </c>
      <c r="R3" s="245"/>
      <c r="S3" s="247"/>
      <c r="T3" s="253"/>
      <c r="U3" s="254"/>
      <c r="V3" s="255"/>
      <c r="W3" s="235"/>
      <c r="X3" s="274"/>
      <c r="Y3" s="260"/>
      <c r="Z3" s="268"/>
      <c r="AA3" s="257"/>
      <c r="AB3" s="257"/>
    </row>
    <row r="4" spans="2:28" ht="60.75" customHeight="1" thickBot="1">
      <c r="B4" s="218"/>
      <c r="C4" s="219"/>
      <c r="D4" s="222"/>
      <c r="E4" s="230"/>
      <c r="F4" s="227"/>
      <c r="G4" s="239"/>
      <c r="H4" s="248" t="s">
        <v>4</v>
      </c>
      <c r="I4" s="249"/>
      <c r="J4" s="36" t="s">
        <v>57</v>
      </c>
      <c r="K4" s="248" t="s">
        <v>4</v>
      </c>
      <c r="L4" s="249"/>
      <c r="M4" s="36" t="s">
        <v>57</v>
      </c>
      <c r="N4" s="240" t="s">
        <v>4</v>
      </c>
      <c r="O4" s="241"/>
      <c r="P4" s="36" t="s">
        <v>57</v>
      </c>
      <c r="Q4" s="248" t="s">
        <v>4</v>
      </c>
      <c r="R4" s="249"/>
      <c r="S4" s="5" t="s">
        <v>57</v>
      </c>
      <c r="T4" s="242" t="s">
        <v>4</v>
      </c>
      <c r="U4" s="243"/>
      <c r="V4" s="89" t="s">
        <v>18</v>
      </c>
      <c r="W4" s="236"/>
      <c r="X4" s="275"/>
      <c r="Y4" s="261"/>
      <c r="Z4" s="269"/>
      <c r="AA4" s="258"/>
      <c r="AB4" s="258"/>
    </row>
    <row r="5" spans="2:28" ht="289.5" customHeight="1" thickBot="1">
      <c r="B5" s="212" t="s">
        <v>56</v>
      </c>
      <c r="C5" s="213"/>
      <c r="D5" s="23" t="s">
        <v>82</v>
      </c>
      <c r="E5" s="23" t="s">
        <v>81</v>
      </c>
      <c r="F5" s="23" t="s">
        <v>17</v>
      </c>
      <c r="G5" s="33" t="s">
        <v>75</v>
      </c>
      <c r="H5" s="37">
        <v>7</v>
      </c>
      <c r="I5" s="11">
        <v>44</v>
      </c>
      <c r="J5" s="62">
        <f>H5/I5</f>
        <v>0.1590909090909091</v>
      </c>
      <c r="K5" s="37">
        <v>10</v>
      </c>
      <c r="L5" s="11">
        <v>44</v>
      </c>
      <c r="M5" s="62">
        <f>K5/L5</f>
        <v>0.22727272727272727</v>
      </c>
      <c r="N5" s="37">
        <v>6</v>
      </c>
      <c r="O5" s="11">
        <v>44</v>
      </c>
      <c r="P5" s="62">
        <f>N5/O5</f>
        <v>0.13636363636363635</v>
      </c>
      <c r="Q5" s="37"/>
      <c r="R5" s="11"/>
      <c r="S5" s="78" t="e">
        <f>Q5/R5</f>
        <v>#DIV/0!</v>
      </c>
      <c r="T5" s="56">
        <f>H5+K5+N5+Q5</f>
        <v>23</v>
      </c>
      <c r="U5" s="17">
        <v>44</v>
      </c>
      <c r="V5" s="90">
        <f>T5/U5</f>
        <v>0.5227272727272727</v>
      </c>
      <c r="W5" s="110">
        <v>0.96</v>
      </c>
      <c r="X5" s="111"/>
      <c r="Y5" s="101" t="s">
        <v>84</v>
      </c>
      <c r="Z5" s="148" t="s">
        <v>126</v>
      </c>
      <c r="AA5" s="149" t="s">
        <v>127</v>
      </c>
      <c r="AB5" s="148" t="s">
        <v>143</v>
      </c>
    </row>
    <row r="6" spans="2:28" ht="177" customHeight="1" thickBot="1">
      <c r="B6" s="204" t="s">
        <v>59</v>
      </c>
      <c r="C6" s="205"/>
      <c r="D6" s="22" t="s">
        <v>23</v>
      </c>
      <c r="E6" s="22" t="s">
        <v>99</v>
      </c>
      <c r="F6" s="24" t="s">
        <v>17</v>
      </c>
      <c r="G6" s="223" t="s">
        <v>76</v>
      </c>
      <c r="H6" s="38">
        <v>7</v>
      </c>
      <c r="I6" s="13">
        <v>9</v>
      </c>
      <c r="J6" s="63">
        <f>H6/I6</f>
        <v>0.7777777777777778</v>
      </c>
      <c r="K6" s="38">
        <v>0</v>
      </c>
      <c r="L6" s="13">
        <v>2</v>
      </c>
      <c r="M6" s="63">
        <f>K6/L6</f>
        <v>0</v>
      </c>
      <c r="N6" s="38">
        <v>4</v>
      </c>
      <c r="O6" s="13">
        <v>3</v>
      </c>
      <c r="P6" s="63">
        <f>N6/O6</f>
        <v>1.3333333333333333</v>
      </c>
      <c r="Q6" s="59"/>
      <c r="R6" s="13"/>
      <c r="S6" s="79" t="e">
        <f>Q6/R6</f>
        <v>#DIV/0!</v>
      </c>
      <c r="T6" s="38">
        <f>H6+K6+N6+Q6</f>
        <v>11</v>
      </c>
      <c r="U6" s="13">
        <f>I6+L6+O6+R6</f>
        <v>14</v>
      </c>
      <c r="V6" s="91">
        <f aca="true" t="shared" si="0" ref="V6:V23">T6/U6</f>
        <v>0.7857142857142857</v>
      </c>
      <c r="W6" s="112">
        <v>0.67</v>
      </c>
      <c r="X6" s="113"/>
      <c r="Y6" s="134"/>
      <c r="Z6" s="158" t="s">
        <v>122</v>
      </c>
      <c r="AA6" s="141" t="s">
        <v>123</v>
      </c>
      <c r="AB6" s="141" t="s">
        <v>128</v>
      </c>
    </row>
    <row r="7" spans="2:28" ht="225" customHeight="1" thickBot="1">
      <c r="B7" s="210"/>
      <c r="C7" s="211"/>
      <c r="D7" s="25" t="s">
        <v>24</v>
      </c>
      <c r="E7" s="25" t="s">
        <v>60</v>
      </c>
      <c r="F7" s="26" t="s">
        <v>17</v>
      </c>
      <c r="G7" s="233"/>
      <c r="H7" s="39">
        <v>7</v>
      </c>
      <c r="I7" s="14">
        <v>8</v>
      </c>
      <c r="J7" s="64">
        <f>H7/I7</f>
        <v>0.875</v>
      </c>
      <c r="K7" s="39">
        <v>3</v>
      </c>
      <c r="L7" s="14">
        <v>7</v>
      </c>
      <c r="M7" s="64">
        <f>K7/L7</f>
        <v>0.42857142857142855</v>
      </c>
      <c r="N7" s="39">
        <v>9</v>
      </c>
      <c r="O7" s="14">
        <v>9</v>
      </c>
      <c r="P7" s="64">
        <f>N7/O7</f>
        <v>1</v>
      </c>
      <c r="Q7" s="60"/>
      <c r="R7" s="14"/>
      <c r="S7" s="80" t="e">
        <f>Q7/R7</f>
        <v>#DIV/0!</v>
      </c>
      <c r="T7" s="39">
        <f>H7+K7+N7+Q7</f>
        <v>19</v>
      </c>
      <c r="U7" s="14">
        <f>I7+L7+O7+R7</f>
        <v>24</v>
      </c>
      <c r="V7" s="92">
        <f t="shared" si="0"/>
        <v>0.7916666666666666</v>
      </c>
      <c r="W7" s="114">
        <v>0.97</v>
      </c>
      <c r="X7" s="115"/>
      <c r="Y7" s="132"/>
      <c r="Z7" s="158" t="s">
        <v>144</v>
      </c>
      <c r="AA7" s="141" t="s">
        <v>124</v>
      </c>
      <c r="AB7" s="141" t="s">
        <v>129</v>
      </c>
    </row>
    <row r="8" spans="2:28" s="9" customFormat="1" ht="107.25" customHeight="1" thickBot="1">
      <c r="B8" s="231" t="s">
        <v>19</v>
      </c>
      <c r="C8" s="232"/>
      <c r="D8" s="23" t="s">
        <v>34</v>
      </c>
      <c r="E8" s="23" t="s">
        <v>66</v>
      </c>
      <c r="F8" s="28" t="s">
        <v>17</v>
      </c>
      <c r="G8" s="224"/>
      <c r="H8" s="40">
        <v>8</v>
      </c>
      <c r="I8" s="15">
        <v>8</v>
      </c>
      <c r="J8" s="65">
        <f>H8/I8</f>
        <v>1</v>
      </c>
      <c r="K8" s="40">
        <v>6</v>
      </c>
      <c r="L8" s="15">
        <v>6</v>
      </c>
      <c r="M8" s="65">
        <f>K8/L8</f>
        <v>1</v>
      </c>
      <c r="N8" s="40">
        <v>0</v>
      </c>
      <c r="O8" s="15">
        <v>0</v>
      </c>
      <c r="P8" s="65" t="e">
        <f>N8/O8</f>
        <v>#DIV/0!</v>
      </c>
      <c r="Q8" s="61"/>
      <c r="R8" s="15"/>
      <c r="S8" s="81" t="e">
        <f>Q8/R8</f>
        <v>#DIV/0!</v>
      </c>
      <c r="T8" s="40">
        <f aca="true" t="shared" si="1" ref="T8:U11">H8+K8+N8+Q8</f>
        <v>14</v>
      </c>
      <c r="U8" s="15">
        <f t="shared" si="1"/>
        <v>14</v>
      </c>
      <c r="V8" s="90">
        <f t="shared" si="0"/>
        <v>1</v>
      </c>
      <c r="W8" s="116">
        <v>1</v>
      </c>
      <c r="X8" s="117"/>
      <c r="Y8" s="102" t="s">
        <v>90</v>
      </c>
      <c r="Z8" s="158" t="s">
        <v>106</v>
      </c>
      <c r="AA8" s="141" t="s">
        <v>107</v>
      </c>
      <c r="AB8" s="145" t="s">
        <v>130</v>
      </c>
    </row>
    <row r="9" spans="2:28" ht="122.25" customHeight="1">
      <c r="B9" s="204" t="s">
        <v>9</v>
      </c>
      <c r="C9" s="205"/>
      <c r="D9" s="22" t="s">
        <v>37</v>
      </c>
      <c r="E9" s="22" t="s">
        <v>67</v>
      </c>
      <c r="F9" s="22" t="s">
        <v>17</v>
      </c>
      <c r="G9" s="223" t="s">
        <v>76</v>
      </c>
      <c r="H9" s="41">
        <v>24</v>
      </c>
      <c r="I9" s="7">
        <v>24</v>
      </c>
      <c r="J9" s="66">
        <f aca="true" t="shared" si="2" ref="J9:J23">H9/I9</f>
        <v>1</v>
      </c>
      <c r="K9" s="41">
        <v>2</v>
      </c>
      <c r="L9" s="7">
        <v>2</v>
      </c>
      <c r="M9" s="66">
        <f>K9/L9</f>
        <v>1</v>
      </c>
      <c r="N9" s="51">
        <v>10</v>
      </c>
      <c r="O9" s="7">
        <v>10</v>
      </c>
      <c r="P9" s="66">
        <f aca="true" t="shared" si="3" ref="P9:P23">N9/O9</f>
        <v>1</v>
      </c>
      <c r="Q9" s="49"/>
      <c r="R9" s="7"/>
      <c r="S9" s="82" t="e">
        <f aca="true" t="shared" si="4" ref="S9:S23">Q9/R9</f>
        <v>#DIV/0!</v>
      </c>
      <c r="T9" s="51">
        <f>H9+K9+N9+Q9</f>
        <v>36</v>
      </c>
      <c r="U9" s="7">
        <f t="shared" si="1"/>
        <v>36</v>
      </c>
      <c r="V9" s="91">
        <f t="shared" si="0"/>
        <v>1</v>
      </c>
      <c r="W9" s="118">
        <v>1</v>
      </c>
      <c r="X9" s="119"/>
      <c r="Y9" s="103" t="s">
        <v>93</v>
      </c>
      <c r="Z9" s="159" t="s">
        <v>102</v>
      </c>
      <c r="AA9" s="142" t="s">
        <v>102</v>
      </c>
      <c r="AB9" s="142" t="s">
        <v>131</v>
      </c>
    </row>
    <row r="10" spans="2:28" ht="101.25" customHeight="1" thickBot="1">
      <c r="B10" s="210"/>
      <c r="C10" s="211"/>
      <c r="D10" s="25" t="s">
        <v>1</v>
      </c>
      <c r="E10" s="25" t="s">
        <v>68</v>
      </c>
      <c r="F10" s="25" t="s">
        <v>17</v>
      </c>
      <c r="G10" s="233"/>
      <c r="H10" s="42">
        <v>1</v>
      </c>
      <c r="I10" s="10">
        <v>8</v>
      </c>
      <c r="J10" s="67">
        <f t="shared" si="2"/>
        <v>0.125</v>
      </c>
      <c r="K10" s="42">
        <v>8</v>
      </c>
      <c r="L10" s="10">
        <v>8</v>
      </c>
      <c r="M10" s="67">
        <f aca="true" t="shared" si="5" ref="M10:M23">K10/L10</f>
        <v>1</v>
      </c>
      <c r="N10" s="52">
        <v>13</v>
      </c>
      <c r="O10" s="10">
        <v>12</v>
      </c>
      <c r="P10" s="67">
        <f t="shared" si="3"/>
        <v>1.0833333333333333</v>
      </c>
      <c r="Q10" s="57"/>
      <c r="R10" s="10"/>
      <c r="S10" s="83" t="e">
        <f t="shared" si="4"/>
        <v>#DIV/0!</v>
      </c>
      <c r="T10" s="52">
        <f t="shared" si="1"/>
        <v>22</v>
      </c>
      <c r="U10" s="10">
        <f t="shared" si="1"/>
        <v>28</v>
      </c>
      <c r="V10" s="92">
        <f t="shared" si="0"/>
        <v>0.7857142857142857</v>
      </c>
      <c r="W10" s="120"/>
      <c r="X10" s="121"/>
      <c r="Y10" s="104"/>
      <c r="Z10" s="160" t="s">
        <v>103</v>
      </c>
      <c r="AA10" s="143" t="s">
        <v>104</v>
      </c>
      <c r="AB10" s="143" t="s">
        <v>132</v>
      </c>
    </row>
    <row r="11" spans="2:28" ht="92.25" customHeight="1" thickBot="1">
      <c r="B11" s="212" t="s">
        <v>50</v>
      </c>
      <c r="C11" s="213"/>
      <c r="D11" s="23" t="s">
        <v>38</v>
      </c>
      <c r="E11" s="23" t="s">
        <v>148</v>
      </c>
      <c r="F11" s="23" t="s">
        <v>17</v>
      </c>
      <c r="G11" s="224"/>
      <c r="H11" s="37">
        <v>3</v>
      </c>
      <c r="I11" s="11">
        <v>7</v>
      </c>
      <c r="J11" s="62">
        <f t="shared" si="2"/>
        <v>0.42857142857142855</v>
      </c>
      <c r="K11" s="37">
        <v>3</v>
      </c>
      <c r="L11" s="11">
        <v>7</v>
      </c>
      <c r="M11" s="62">
        <f t="shared" si="5"/>
        <v>0.42857142857142855</v>
      </c>
      <c r="N11" s="37">
        <v>1</v>
      </c>
      <c r="O11" s="11">
        <v>7</v>
      </c>
      <c r="P11" s="62">
        <f t="shared" si="3"/>
        <v>0.14285714285714285</v>
      </c>
      <c r="Q11" s="47"/>
      <c r="R11" s="11"/>
      <c r="S11" s="78" t="e">
        <f t="shared" si="4"/>
        <v>#DIV/0!</v>
      </c>
      <c r="T11" s="56">
        <f t="shared" si="1"/>
        <v>7</v>
      </c>
      <c r="U11" s="11">
        <f>I11+L11+O11+R11</f>
        <v>21</v>
      </c>
      <c r="V11" s="90">
        <f t="shared" si="0"/>
        <v>0.3333333333333333</v>
      </c>
      <c r="W11" s="124" t="s">
        <v>69</v>
      </c>
      <c r="X11" s="111"/>
      <c r="Y11" s="133" t="s">
        <v>80</v>
      </c>
      <c r="Z11" s="161" t="s">
        <v>105</v>
      </c>
      <c r="AA11" s="145" t="s">
        <v>105</v>
      </c>
      <c r="AB11" s="145" t="s">
        <v>105</v>
      </c>
    </row>
    <row r="12" spans="2:28" ht="99.75" customHeight="1" thickBot="1">
      <c r="B12" s="212" t="s">
        <v>25</v>
      </c>
      <c r="C12" s="213"/>
      <c r="D12" s="23" t="s">
        <v>42</v>
      </c>
      <c r="E12" s="23" t="s">
        <v>58</v>
      </c>
      <c r="F12" s="23" t="s">
        <v>17</v>
      </c>
      <c r="G12" s="34"/>
      <c r="H12" s="37">
        <v>0</v>
      </c>
      <c r="I12" s="11">
        <v>0</v>
      </c>
      <c r="J12" s="62" t="e">
        <f t="shared" si="2"/>
        <v>#DIV/0!</v>
      </c>
      <c r="K12" s="37">
        <v>0</v>
      </c>
      <c r="L12" s="11">
        <v>1</v>
      </c>
      <c r="M12" s="62">
        <f t="shared" si="5"/>
        <v>0</v>
      </c>
      <c r="N12" s="37">
        <v>1</v>
      </c>
      <c r="O12" s="11">
        <v>0</v>
      </c>
      <c r="P12" s="72" t="e">
        <f t="shared" si="3"/>
        <v>#DIV/0!</v>
      </c>
      <c r="Q12" s="47"/>
      <c r="R12" s="11"/>
      <c r="S12" s="78" t="e">
        <f t="shared" si="4"/>
        <v>#DIV/0!</v>
      </c>
      <c r="T12" s="56">
        <f aca="true" t="shared" si="6" ref="T12:T20">H12+K12+N12+Q12</f>
        <v>1</v>
      </c>
      <c r="U12" s="11">
        <f>I12+L12+O12+R12</f>
        <v>1</v>
      </c>
      <c r="V12" s="90">
        <f t="shared" si="0"/>
        <v>1</v>
      </c>
      <c r="W12" s="124"/>
      <c r="X12" s="111"/>
      <c r="Y12" s="106" t="s">
        <v>85</v>
      </c>
      <c r="Z12" s="162" t="s">
        <v>108</v>
      </c>
      <c r="AA12" s="145" t="s">
        <v>135</v>
      </c>
      <c r="AB12" s="145" t="s">
        <v>136</v>
      </c>
    </row>
    <row r="13" spans="2:28" ht="112.5" customHeight="1" thickBot="1">
      <c r="B13" s="220" t="s">
        <v>51</v>
      </c>
      <c r="C13" s="221"/>
      <c r="D13" s="29" t="s">
        <v>52</v>
      </c>
      <c r="E13" s="30" t="s">
        <v>26</v>
      </c>
      <c r="F13" s="30" t="s">
        <v>7</v>
      </c>
      <c r="G13" s="35" t="s">
        <v>77</v>
      </c>
      <c r="H13" s="44">
        <v>0</v>
      </c>
      <c r="I13" s="18">
        <v>0</v>
      </c>
      <c r="J13" s="69" t="e">
        <f t="shared" si="2"/>
        <v>#DIV/0!</v>
      </c>
      <c r="K13" s="44">
        <v>0</v>
      </c>
      <c r="L13" s="18">
        <v>0</v>
      </c>
      <c r="M13" s="69" t="e">
        <f t="shared" si="5"/>
        <v>#DIV/0!</v>
      </c>
      <c r="N13" s="44">
        <v>0</v>
      </c>
      <c r="O13" s="18">
        <v>0</v>
      </c>
      <c r="P13" s="73" t="e">
        <f t="shared" si="3"/>
        <v>#DIV/0!</v>
      </c>
      <c r="Q13" s="47"/>
      <c r="R13" s="18"/>
      <c r="S13" s="85" t="e">
        <f t="shared" si="4"/>
        <v>#DIV/0!</v>
      </c>
      <c r="T13" s="94">
        <v>0</v>
      </c>
      <c r="U13" s="18">
        <v>0</v>
      </c>
      <c r="V13" s="90" t="e">
        <f t="shared" si="0"/>
        <v>#DIV/0!</v>
      </c>
      <c r="W13" s="125"/>
      <c r="X13" s="126"/>
      <c r="Y13" s="106" t="s">
        <v>91</v>
      </c>
      <c r="Z13" s="161" t="s">
        <v>109</v>
      </c>
      <c r="AA13" s="145" t="s">
        <v>109</v>
      </c>
      <c r="AB13" s="145" t="s">
        <v>137</v>
      </c>
    </row>
    <row r="14" spans="2:28" ht="144" customHeight="1" thickBot="1">
      <c r="B14" s="204" t="s">
        <v>53</v>
      </c>
      <c r="C14" s="205"/>
      <c r="D14" s="22" t="s">
        <v>61</v>
      </c>
      <c r="E14" s="22" t="s">
        <v>62</v>
      </c>
      <c r="F14" s="22" t="s">
        <v>17</v>
      </c>
      <c r="G14" s="223" t="s">
        <v>77</v>
      </c>
      <c r="H14" s="54">
        <v>1115620276</v>
      </c>
      <c r="I14" s="16">
        <v>4193980879</v>
      </c>
      <c r="J14" s="70">
        <f t="shared" si="2"/>
        <v>0.2660050935344286</v>
      </c>
      <c r="K14" s="49">
        <v>1018934302</v>
      </c>
      <c r="L14" s="16">
        <v>4193980879</v>
      </c>
      <c r="M14" s="70">
        <f t="shared" si="5"/>
        <v>0.24295158499696154</v>
      </c>
      <c r="N14" s="54">
        <v>900795482</v>
      </c>
      <c r="O14" s="16">
        <v>4193980879</v>
      </c>
      <c r="P14" s="70">
        <f t="shared" si="3"/>
        <v>0.2147829253372235</v>
      </c>
      <c r="Q14" s="150"/>
      <c r="R14" s="16"/>
      <c r="S14" s="86" t="e">
        <f t="shared" si="4"/>
        <v>#DIV/0!</v>
      </c>
      <c r="T14" s="54">
        <f t="shared" si="6"/>
        <v>3035350060</v>
      </c>
      <c r="U14" s="16">
        <v>4193980879</v>
      </c>
      <c r="V14" s="95">
        <f t="shared" si="0"/>
        <v>0.7237396038686136</v>
      </c>
      <c r="W14" s="118"/>
      <c r="X14" s="119"/>
      <c r="Y14" s="103" t="s">
        <v>78</v>
      </c>
      <c r="Z14" s="159" t="s">
        <v>100</v>
      </c>
      <c r="AA14" s="142" t="s">
        <v>101</v>
      </c>
      <c r="AB14" s="142" t="s">
        <v>138</v>
      </c>
    </row>
    <row r="15" spans="2:28" ht="201.75" customHeight="1" thickBot="1">
      <c r="B15" s="206"/>
      <c r="C15" s="207"/>
      <c r="D15" s="27" t="s">
        <v>70</v>
      </c>
      <c r="E15" s="27" t="s">
        <v>63</v>
      </c>
      <c r="F15" s="27" t="s">
        <v>17</v>
      </c>
      <c r="G15" s="224"/>
      <c r="H15" s="151">
        <f>98745476+152531297+188510986</f>
        <v>439787759</v>
      </c>
      <c r="I15" s="151">
        <f>140383607+372296252+417109350</f>
        <v>929789209</v>
      </c>
      <c r="J15" s="152">
        <f t="shared" si="2"/>
        <v>0.47299727157835836</v>
      </c>
      <c r="K15" s="151">
        <f>215630966+208403557+339995101</f>
        <v>764029624</v>
      </c>
      <c r="L15" s="151">
        <f>437300827+443522681+356580760</f>
        <v>1237404268</v>
      </c>
      <c r="M15" s="152">
        <f t="shared" si="5"/>
        <v>0.617445441039969</v>
      </c>
      <c r="N15" s="151">
        <f>376223841+255067895+239199565</f>
        <v>870491301</v>
      </c>
      <c r="O15" s="151">
        <f>435633057+265460440+255970000</f>
        <v>957063497</v>
      </c>
      <c r="P15" s="152">
        <f t="shared" si="3"/>
        <v>0.9095439369787186</v>
      </c>
      <c r="Q15" s="48"/>
      <c r="R15" s="48"/>
      <c r="S15" s="153" t="e">
        <f t="shared" si="4"/>
        <v>#DIV/0!</v>
      </c>
      <c r="T15" s="151">
        <f>H15+K15+N15+Q15</f>
        <v>2074308684</v>
      </c>
      <c r="U15" s="154">
        <v>4193980879</v>
      </c>
      <c r="V15" s="95">
        <f t="shared" si="0"/>
        <v>0.4945918314474032</v>
      </c>
      <c r="W15" s="155">
        <v>1</v>
      </c>
      <c r="X15" s="156"/>
      <c r="Y15" s="105" t="s">
        <v>79</v>
      </c>
      <c r="Z15" s="163" t="s">
        <v>145</v>
      </c>
      <c r="AA15" s="144" t="s">
        <v>146</v>
      </c>
      <c r="AB15" s="144" t="s">
        <v>147</v>
      </c>
    </row>
    <row r="16" spans="2:28" ht="117.75" customHeight="1" thickBot="1">
      <c r="B16" s="208" t="s">
        <v>20</v>
      </c>
      <c r="C16" s="209"/>
      <c r="D16" s="31" t="s">
        <v>44</v>
      </c>
      <c r="E16" s="31" t="s">
        <v>43</v>
      </c>
      <c r="F16" s="31" t="s">
        <v>17</v>
      </c>
      <c r="G16" s="223" t="s">
        <v>77</v>
      </c>
      <c r="H16" s="45">
        <v>7</v>
      </c>
      <c r="I16" s="19">
        <v>63</v>
      </c>
      <c r="J16" s="71">
        <f t="shared" si="2"/>
        <v>0.1111111111111111</v>
      </c>
      <c r="K16" s="45">
        <v>24</v>
      </c>
      <c r="L16" s="19">
        <v>63</v>
      </c>
      <c r="M16" s="71">
        <f t="shared" si="5"/>
        <v>0.38095238095238093</v>
      </c>
      <c r="N16" s="55">
        <v>20</v>
      </c>
      <c r="O16" s="19">
        <v>63</v>
      </c>
      <c r="P16" s="71">
        <f t="shared" si="3"/>
        <v>0.31746031746031744</v>
      </c>
      <c r="Q16" s="58"/>
      <c r="R16" s="19"/>
      <c r="S16" s="87" t="e">
        <f t="shared" si="4"/>
        <v>#DIV/0!</v>
      </c>
      <c r="T16" s="97">
        <f t="shared" si="6"/>
        <v>51</v>
      </c>
      <c r="U16" s="75">
        <v>63</v>
      </c>
      <c r="V16" s="98">
        <f t="shared" si="0"/>
        <v>0.8095238095238095</v>
      </c>
      <c r="W16" s="127">
        <v>0.97</v>
      </c>
      <c r="X16" s="128"/>
      <c r="Y16" s="107" t="s">
        <v>88</v>
      </c>
      <c r="Z16" s="163" t="s">
        <v>110</v>
      </c>
      <c r="AA16" s="144" t="s">
        <v>110</v>
      </c>
      <c r="AB16" s="144" t="s">
        <v>110</v>
      </c>
    </row>
    <row r="17" spans="2:28" ht="159" customHeight="1">
      <c r="B17" s="210"/>
      <c r="C17" s="211"/>
      <c r="D17" s="25" t="s">
        <v>64</v>
      </c>
      <c r="E17" s="25" t="s">
        <v>27</v>
      </c>
      <c r="F17" s="25" t="s">
        <v>17</v>
      </c>
      <c r="G17" s="233"/>
      <c r="H17" s="42">
        <v>0</v>
      </c>
      <c r="I17" s="10">
        <v>0</v>
      </c>
      <c r="J17" s="67" t="e">
        <f t="shared" si="2"/>
        <v>#DIV/0!</v>
      </c>
      <c r="K17" s="42">
        <v>2</v>
      </c>
      <c r="L17" s="10">
        <v>2</v>
      </c>
      <c r="M17" s="67">
        <f t="shared" si="5"/>
        <v>1</v>
      </c>
      <c r="N17" s="52">
        <v>2</v>
      </c>
      <c r="O17" s="10">
        <v>2</v>
      </c>
      <c r="P17" s="74">
        <f t="shared" si="3"/>
        <v>1</v>
      </c>
      <c r="Q17" s="57"/>
      <c r="R17" s="10"/>
      <c r="S17" s="83" t="e">
        <f t="shared" si="4"/>
        <v>#DIV/0!</v>
      </c>
      <c r="T17" s="99">
        <f t="shared" si="6"/>
        <v>4</v>
      </c>
      <c r="U17" s="76">
        <f>I17+L17+O17+R17</f>
        <v>4</v>
      </c>
      <c r="V17" s="92">
        <f t="shared" si="0"/>
        <v>1</v>
      </c>
      <c r="W17" s="120">
        <v>1</v>
      </c>
      <c r="X17" s="121"/>
      <c r="Y17" s="104" t="s">
        <v>89</v>
      </c>
      <c r="Z17" s="160" t="s">
        <v>111</v>
      </c>
      <c r="AA17" s="143" t="s">
        <v>112</v>
      </c>
      <c r="AB17" s="143" t="s">
        <v>139</v>
      </c>
    </row>
    <row r="18" spans="2:28" ht="408.75" customHeight="1" thickBot="1">
      <c r="B18" s="206"/>
      <c r="C18" s="207"/>
      <c r="D18" s="32" t="s">
        <v>83</v>
      </c>
      <c r="E18" s="27" t="s">
        <v>45</v>
      </c>
      <c r="F18" s="27" t="s">
        <v>17</v>
      </c>
      <c r="G18" s="233"/>
      <c r="H18" s="42">
        <v>7</v>
      </c>
      <c r="I18" s="10">
        <v>7</v>
      </c>
      <c r="J18" s="68">
        <f t="shared" si="2"/>
        <v>1</v>
      </c>
      <c r="K18" s="50">
        <v>13</v>
      </c>
      <c r="L18" s="20">
        <v>14</v>
      </c>
      <c r="M18" s="68">
        <f t="shared" si="5"/>
        <v>0.9285714285714286</v>
      </c>
      <c r="N18" s="50">
        <v>10</v>
      </c>
      <c r="O18" s="20">
        <v>10</v>
      </c>
      <c r="P18" s="68">
        <f t="shared" si="3"/>
        <v>1</v>
      </c>
      <c r="Q18" s="50"/>
      <c r="R18" s="8"/>
      <c r="S18" s="84" t="e">
        <f t="shared" si="4"/>
        <v>#DIV/0!</v>
      </c>
      <c r="T18" s="50">
        <f t="shared" si="6"/>
        <v>30</v>
      </c>
      <c r="U18" s="20">
        <f>I18+L18+O18+R18</f>
        <v>31</v>
      </c>
      <c r="V18" s="93">
        <f>T18/U18</f>
        <v>0.967741935483871</v>
      </c>
      <c r="W18" s="122">
        <v>1</v>
      </c>
      <c r="X18" s="123"/>
      <c r="Y18" s="105"/>
      <c r="Z18" s="160" t="s">
        <v>113</v>
      </c>
      <c r="AA18" s="136" t="s">
        <v>141</v>
      </c>
      <c r="AB18" s="144" t="s">
        <v>140</v>
      </c>
    </row>
    <row r="19" spans="2:29" ht="150" customHeight="1" thickBot="1">
      <c r="B19" s="212" t="s">
        <v>28</v>
      </c>
      <c r="C19" s="213"/>
      <c r="D19" s="23" t="s">
        <v>71</v>
      </c>
      <c r="E19" s="23" t="s">
        <v>29</v>
      </c>
      <c r="F19" s="23" t="s">
        <v>17</v>
      </c>
      <c r="G19" s="233"/>
      <c r="H19" s="37">
        <v>1</v>
      </c>
      <c r="I19" s="11">
        <v>7</v>
      </c>
      <c r="J19" s="62">
        <f t="shared" si="2"/>
        <v>0.14285714285714285</v>
      </c>
      <c r="K19" s="37">
        <v>0</v>
      </c>
      <c r="L19" s="11">
        <v>7</v>
      </c>
      <c r="M19" s="62">
        <f t="shared" si="5"/>
        <v>0</v>
      </c>
      <c r="N19" s="56">
        <v>0</v>
      </c>
      <c r="O19" s="11">
        <v>7</v>
      </c>
      <c r="P19" s="72">
        <f t="shared" si="3"/>
        <v>0</v>
      </c>
      <c r="Q19" s="47"/>
      <c r="R19" s="11"/>
      <c r="S19" s="78" t="e">
        <f t="shared" si="4"/>
        <v>#DIV/0!</v>
      </c>
      <c r="T19" s="56">
        <f t="shared" si="6"/>
        <v>1</v>
      </c>
      <c r="U19" s="11">
        <v>7</v>
      </c>
      <c r="V19" s="90">
        <f t="shared" si="0"/>
        <v>0.14285714285714285</v>
      </c>
      <c r="W19" s="124">
        <v>0.71</v>
      </c>
      <c r="X19" s="111"/>
      <c r="Y19" s="108" t="s">
        <v>86</v>
      </c>
      <c r="Z19" s="164" t="s">
        <v>114</v>
      </c>
      <c r="AA19" s="146" t="s">
        <v>114</v>
      </c>
      <c r="AB19" s="137" t="s">
        <v>114</v>
      </c>
      <c r="AC19" s="4"/>
    </row>
    <row r="20" spans="2:28" ht="97.5" customHeight="1" thickBot="1">
      <c r="B20" s="212" t="s">
        <v>54</v>
      </c>
      <c r="C20" s="213"/>
      <c r="D20" s="23" t="s">
        <v>65</v>
      </c>
      <c r="E20" s="23" t="s">
        <v>39</v>
      </c>
      <c r="F20" s="23" t="s">
        <v>17</v>
      </c>
      <c r="G20" s="233"/>
      <c r="H20" s="46">
        <v>158353097</v>
      </c>
      <c r="I20" s="21">
        <v>1482508140</v>
      </c>
      <c r="J20" s="72">
        <f t="shared" si="2"/>
        <v>0.10681431873959221</v>
      </c>
      <c r="K20" s="46">
        <v>398934844</v>
      </c>
      <c r="L20" s="21">
        <v>1482508140</v>
      </c>
      <c r="M20" s="72">
        <f t="shared" si="5"/>
        <v>0.2690945386647253</v>
      </c>
      <c r="N20" s="46">
        <v>416373443</v>
      </c>
      <c r="O20" s="21">
        <v>1482508140</v>
      </c>
      <c r="P20" s="72">
        <f t="shared" si="3"/>
        <v>0.28085744136285146</v>
      </c>
      <c r="Q20" s="46"/>
      <c r="R20" s="21"/>
      <c r="S20" s="88" t="e">
        <f t="shared" si="4"/>
        <v>#DIV/0!</v>
      </c>
      <c r="T20" s="100">
        <f t="shared" si="6"/>
        <v>973661384</v>
      </c>
      <c r="U20" s="21">
        <v>1482508140</v>
      </c>
      <c r="V20" s="90">
        <f t="shared" si="0"/>
        <v>0.656766298767169</v>
      </c>
      <c r="W20" s="129">
        <v>1</v>
      </c>
      <c r="X20" s="130"/>
      <c r="Y20" s="106"/>
      <c r="Z20" s="161" t="s">
        <v>115</v>
      </c>
      <c r="AA20" s="145" t="s">
        <v>116</v>
      </c>
      <c r="AB20" s="135" t="s">
        <v>116</v>
      </c>
    </row>
    <row r="21" spans="2:28" ht="114" customHeight="1" thickBot="1">
      <c r="B21" s="212" t="s">
        <v>55</v>
      </c>
      <c r="C21" s="213"/>
      <c r="D21" s="23" t="s">
        <v>47</v>
      </c>
      <c r="E21" s="23" t="s">
        <v>46</v>
      </c>
      <c r="F21" s="23" t="s">
        <v>17</v>
      </c>
      <c r="G21" s="224"/>
      <c r="H21" s="47">
        <v>0</v>
      </c>
      <c r="I21" s="21">
        <v>0</v>
      </c>
      <c r="J21" s="72" t="e">
        <f t="shared" si="2"/>
        <v>#DIV/0!</v>
      </c>
      <c r="K21" s="47">
        <v>0</v>
      </c>
      <c r="L21" s="21">
        <v>0</v>
      </c>
      <c r="M21" s="72" t="e">
        <f t="shared" si="5"/>
        <v>#DIV/0!</v>
      </c>
      <c r="N21" s="47">
        <v>0</v>
      </c>
      <c r="O21" s="21">
        <v>0</v>
      </c>
      <c r="P21" s="72" t="e">
        <f t="shared" si="3"/>
        <v>#DIV/0!</v>
      </c>
      <c r="Q21" s="46"/>
      <c r="R21" s="21"/>
      <c r="S21" s="88" t="e">
        <f t="shared" si="4"/>
        <v>#DIV/0!</v>
      </c>
      <c r="T21" s="100">
        <f>H21+K21+Q21</f>
        <v>0</v>
      </c>
      <c r="U21" s="77">
        <f>I21+L21+O21+R21</f>
        <v>0</v>
      </c>
      <c r="V21" s="90" t="e">
        <f t="shared" si="0"/>
        <v>#DIV/0!</v>
      </c>
      <c r="W21" s="129"/>
      <c r="X21" s="111"/>
      <c r="Y21" s="109"/>
      <c r="Z21" s="165" t="s">
        <v>117</v>
      </c>
      <c r="AA21" s="147" t="s">
        <v>118</v>
      </c>
      <c r="AB21" s="147" t="s">
        <v>142</v>
      </c>
    </row>
    <row r="22" spans="2:28" ht="150.75" customHeight="1">
      <c r="B22" s="200" t="s">
        <v>48</v>
      </c>
      <c r="C22" s="201"/>
      <c r="D22" s="22" t="s">
        <v>41</v>
      </c>
      <c r="E22" s="22" t="s">
        <v>22</v>
      </c>
      <c r="F22" s="22" t="s">
        <v>17</v>
      </c>
      <c r="G22" s="223" t="s">
        <v>73</v>
      </c>
      <c r="H22" s="41">
        <v>1</v>
      </c>
      <c r="I22" s="7">
        <v>1</v>
      </c>
      <c r="J22" s="66">
        <f t="shared" si="2"/>
        <v>1</v>
      </c>
      <c r="K22" s="41">
        <v>3</v>
      </c>
      <c r="L22" s="7">
        <v>3</v>
      </c>
      <c r="M22" s="66">
        <f t="shared" si="5"/>
        <v>1</v>
      </c>
      <c r="N22" s="49">
        <v>0</v>
      </c>
      <c r="O22" s="16">
        <v>0</v>
      </c>
      <c r="P22" s="66" t="e">
        <f t="shared" si="3"/>
        <v>#DIV/0!</v>
      </c>
      <c r="Q22" s="41"/>
      <c r="R22" s="7"/>
      <c r="S22" s="82" t="e">
        <f t="shared" si="4"/>
        <v>#DIV/0!</v>
      </c>
      <c r="T22" s="51">
        <f>H22+K22+N22+Q22</f>
        <v>4</v>
      </c>
      <c r="U22" s="7">
        <f>I22+L22+O22+R22</f>
        <v>4</v>
      </c>
      <c r="V22" s="91">
        <f t="shared" si="0"/>
        <v>1</v>
      </c>
      <c r="W22" s="118">
        <v>1</v>
      </c>
      <c r="X22" s="119"/>
      <c r="Y22" s="103"/>
      <c r="Z22" s="159" t="s">
        <v>119</v>
      </c>
      <c r="AA22" s="142" t="s">
        <v>120</v>
      </c>
      <c r="AB22" s="142" t="s">
        <v>133</v>
      </c>
    </row>
    <row r="23" spans="2:28" ht="100.5" customHeight="1" thickBot="1">
      <c r="B23" s="202"/>
      <c r="C23" s="203"/>
      <c r="D23" s="27" t="s">
        <v>49</v>
      </c>
      <c r="E23" s="27" t="s">
        <v>40</v>
      </c>
      <c r="F23" s="27" t="s">
        <v>17</v>
      </c>
      <c r="G23" s="224"/>
      <c r="H23" s="140">
        <v>10</v>
      </c>
      <c r="I23" s="6">
        <v>10</v>
      </c>
      <c r="J23" s="68">
        <f t="shared" si="2"/>
        <v>1</v>
      </c>
      <c r="K23" s="43">
        <v>2</v>
      </c>
      <c r="L23" s="6">
        <v>2</v>
      </c>
      <c r="M23" s="68">
        <f t="shared" si="5"/>
        <v>1</v>
      </c>
      <c r="N23" s="48">
        <v>5</v>
      </c>
      <c r="O23" s="8">
        <v>5</v>
      </c>
      <c r="P23" s="68">
        <f t="shared" si="3"/>
        <v>1</v>
      </c>
      <c r="Q23" s="43"/>
      <c r="R23" s="6"/>
      <c r="S23" s="84" t="e">
        <f t="shared" si="4"/>
        <v>#DIV/0!</v>
      </c>
      <c r="T23" s="53">
        <f>H23+K23+N23+Q23</f>
        <v>17</v>
      </c>
      <c r="U23" s="6">
        <f>I23+L23+O23+R23</f>
        <v>17</v>
      </c>
      <c r="V23" s="96">
        <f t="shared" si="0"/>
        <v>1</v>
      </c>
      <c r="W23" s="122"/>
      <c r="X23" s="123"/>
      <c r="Y23" s="105" t="s">
        <v>87</v>
      </c>
      <c r="Z23" s="163" t="s">
        <v>121</v>
      </c>
      <c r="AA23" s="144" t="s">
        <v>125</v>
      </c>
      <c r="AB23" s="144" t="s">
        <v>134</v>
      </c>
    </row>
    <row r="24" spans="8:19" ht="28.5" customHeight="1" thickBot="1">
      <c r="H24" s="263" t="s">
        <v>94</v>
      </c>
      <c r="I24" s="264"/>
      <c r="J24" s="138"/>
      <c r="K24" s="263" t="s">
        <v>94</v>
      </c>
      <c r="L24" s="264"/>
      <c r="M24" s="138"/>
      <c r="N24" s="263" t="s">
        <v>94</v>
      </c>
      <c r="O24" s="264"/>
      <c r="P24" s="139"/>
      <c r="Q24" s="265" t="s">
        <v>94</v>
      </c>
      <c r="R24" s="266"/>
      <c r="S24" s="138"/>
    </row>
  </sheetData>
  <sheetProtection selectLockedCells="1"/>
  <mergeCells count="46">
    <mergeCell ref="AB2:AB4"/>
    <mergeCell ref="W1:X1"/>
    <mergeCell ref="N24:O24"/>
    <mergeCell ref="Q24:R24"/>
    <mergeCell ref="K24:L24"/>
    <mergeCell ref="Z2:Z4"/>
    <mergeCell ref="H2:S2"/>
    <mergeCell ref="H24:I24"/>
    <mergeCell ref="X2:X4"/>
    <mergeCell ref="K4:L4"/>
    <mergeCell ref="Q4:R4"/>
    <mergeCell ref="T2:V3"/>
    <mergeCell ref="G16:G21"/>
    <mergeCell ref="AA2:AA4"/>
    <mergeCell ref="Y2:Y4"/>
    <mergeCell ref="G9:G11"/>
    <mergeCell ref="G22:G23"/>
    <mergeCell ref="W2:W4"/>
    <mergeCell ref="G2:G4"/>
    <mergeCell ref="N4:O4"/>
    <mergeCell ref="T4:U4"/>
    <mergeCell ref="N3:P3"/>
    <mergeCell ref="K3:M3"/>
    <mergeCell ref="Q3:S3"/>
    <mergeCell ref="H3:J3"/>
    <mergeCell ref="H4:I4"/>
    <mergeCell ref="B6:C7"/>
    <mergeCell ref="D2:D4"/>
    <mergeCell ref="G14:G15"/>
    <mergeCell ref="F2:F4"/>
    <mergeCell ref="B1:D1"/>
    <mergeCell ref="B11:C11"/>
    <mergeCell ref="E2:E4"/>
    <mergeCell ref="B8:C8"/>
    <mergeCell ref="B9:C10"/>
    <mergeCell ref="G6:G8"/>
    <mergeCell ref="B22:C23"/>
    <mergeCell ref="B14:C15"/>
    <mergeCell ref="B16:C18"/>
    <mergeCell ref="B19:C19"/>
    <mergeCell ref="B20:C20"/>
    <mergeCell ref="B2:C4"/>
    <mergeCell ref="B5:C5"/>
    <mergeCell ref="B21:C21"/>
    <mergeCell ref="B12:C12"/>
    <mergeCell ref="B13:C13"/>
  </mergeCells>
  <printOptions horizontalCentered="1"/>
  <pageMargins left="0.25" right="0.25" top="0.75" bottom="0.75" header="0.3" footer="0.3"/>
  <pageSetup horizontalDpi="600" verticalDpi="600" orientation="landscape" paperSize="5" scale="60" r:id="rId4"/>
  <headerFooter alignWithMargins="0">
    <oddHeader>&amp;L&amp;G&amp;CCONTRALORIA GENERAL DEL DEPARTAMENTO ARCHIPIELAGO DE SAN ANDRES, PROVIDENCIA Y SANTA CATALINA
TABLERO DE CONTROL-VIGENCIA 2015</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CARLOS PERTUZ</dc:creator>
  <cp:keywords/>
  <dc:description/>
  <cp:lastModifiedBy>Yakelin Manuel</cp:lastModifiedBy>
  <cp:lastPrinted>2016-07-16T17:12:35Z</cp:lastPrinted>
  <dcterms:created xsi:type="dcterms:W3CDTF">2011-04-14T15:58:41Z</dcterms:created>
  <dcterms:modified xsi:type="dcterms:W3CDTF">2018-05-08T20:19:20Z</dcterms:modified>
  <cp:category/>
  <cp:version/>
  <cp:contentType/>
  <cp:contentStatus/>
</cp:coreProperties>
</file>