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omments2.xml" ContentType="application/vnd.openxmlformats-officedocument.spreadsheetml.comments+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1805"/>
  </bookViews>
  <sheets>
    <sheet name="Consolidado AGR" sheetId="13" r:id="rId1"/>
    <sheet name="Gráfico AGR" sheetId="14" state="hidden" r:id="rId2"/>
    <sheet name="Consolidado CI" sheetId="10" state="hidden" r:id="rId3"/>
    <sheet name="Gráfico CI" sheetId="11" state="hidden" r:id="rId4"/>
    <sheet name="Reiterativos" sheetId="12" state="hidden" r:id="rId5"/>
  </sheets>
  <definedNames>
    <definedName name="_xlnm._FilterDatabase" localSheetId="0" hidden="1">'Consolidado AGR'!$A$6:$O$19</definedName>
    <definedName name="_xlnm._FilterDatabase" localSheetId="2" hidden="1">'Consolidado CI'!$B$6:$AA$43</definedName>
  </definedNames>
  <calcPr calcId="162913"/>
</workbook>
</file>

<file path=xl/calcChain.xml><?xml version="1.0" encoding="utf-8"?>
<calcChain xmlns="http://schemas.openxmlformats.org/spreadsheetml/2006/main">
  <c r="AA16" i="11" l="1"/>
  <c r="AA19" i="11" s="1"/>
  <c r="C8" i="11"/>
  <c r="AJ110" i="11"/>
  <c r="AA87" i="11"/>
  <c r="AJ85" i="11"/>
  <c r="AQ87" i="11"/>
  <c r="AQ64" i="11"/>
  <c r="AJ64" i="11"/>
  <c r="AA65" i="11"/>
  <c r="AA41" i="11"/>
  <c r="AI40" i="11"/>
  <c r="AQ19" i="11"/>
  <c r="AI19" i="11"/>
  <c r="AQ40" i="11"/>
  <c r="AN86" i="14" l="1"/>
  <c r="AN87" i="14"/>
  <c r="AN85" i="14"/>
  <c r="AN18" i="14"/>
  <c r="AN19" i="14"/>
  <c r="AN17" i="14"/>
  <c r="AN63" i="14"/>
  <c r="AN64" i="14"/>
  <c r="AN62" i="14"/>
  <c r="AG63" i="14"/>
  <c r="AG64" i="14"/>
  <c r="AG62" i="14"/>
  <c r="AF18" i="14"/>
  <c r="AF19" i="14"/>
  <c r="AF17" i="14"/>
  <c r="X64" i="14"/>
  <c r="X65" i="14"/>
  <c r="X63" i="14"/>
  <c r="X86" i="14"/>
  <c r="X87" i="14"/>
  <c r="X85" i="14"/>
  <c r="AG109" i="14"/>
  <c r="AG110" i="14"/>
  <c r="AG108" i="14"/>
  <c r="AF39" i="14"/>
  <c r="AF40" i="14"/>
  <c r="AF38" i="14"/>
  <c r="X40" i="14"/>
  <c r="X41" i="14"/>
  <c r="X39" i="14"/>
  <c r="X18" i="14"/>
  <c r="X19" i="14"/>
  <c r="X17" i="14"/>
  <c r="C10" i="14"/>
  <c r="C11" i="14"/>
  <c r="C12" i="14"/>
  <c r="C13" i="14"/>
  <c r="C14" i="14"/>
  <c r="C15" i="14"/>
  <c r="C16" i="14"/>
  <c r="C17" i="14"/>
  <c r="C18" i="14"/>
  <c r="C19" i="14"/>
  <c r="C20" i="14"/>
  <c r="C21" i="14"/>
  <c r="C9" i="14"/>
  <c r="X42" i="14" l="1"/>
  <c r="X66" i="14"/>
  <c r="AG65" i="14"/>
  <c r="AN20" i="14"/>
  <c r="AG111" i="14"/>
  <c r="AN88" i="14"/>
  <c r="X20" i="14"/>
  <c r="AF41" i="14"/>
  <c r="X88" i="14"/>
  <c r="AF20" i="14"/>
  <c r="AN65" i="14"/>
  <c r="D37" i="14"/>
  <c r="C22" i="14"/>
  <c r="AD108" i="14"/>
  <c r="AK85" i="14"/>
  <c r="AG85" i="14"/>
  <c r="U85" i="14"/>
  <c r="AG84" i="14"/>
  <c r="AG83" i="14"/>
  <c r="AD83" i="14"/>
  <c r="U63" i="14"/>
  <c r="AK62" i="14"/>
  <c r="AD62" i="14"/>
  <c r="AN40" i="14"/>
  <c r="AN39" i="14"/>
  <c r="U39" i="14"/>
  <c r="AN38" i="14"/>
  <c r="AK38" i="14"/>
  <c r="AC38" i="14"/>
  <c r="AK17" i="14"/>
  <c r="AC17" i="14"/>
  <c r="U17" i="14"/>
  <c r="D38" i="14"/>
  <c r="D36" i="14"/>
  <c r="D39" i="14" l="1"/>
  <c r="E38" i="14" s="1"/>
  <c r="AG86" i="14"/>
  <c r="AN41" i="14"/>
  <c r="AJ109" i="11"/>
  <c r="AJ108" i="11"/>
  <c r="AJ107" i="11"/>
  <c r="AG107" i="11"/>
  <c r="AQ86" i="11"/>
  <c r="AQ85" i="11"/>
  <c r="AQ84" i="11"/>
  <c r="AN84" i="11"/>
  <c r="AJ84" i="11"/>
  <c r="AJ83" i="11"/>
  <c r="AJ82" i="11"/>
  <c r="AG82" i="11"/>
  <c r="AA86" i="11"/>
  <c r="AA85" i="11"/>
  <c r="AA84" i="11"/>
  <c r="X84" i="11"/>
  <c r="AQ63" i="11"/>
  <c r="AQ62" i="11"/>
  <c r="AQ61" i="11"/>
  <c r="AN61" i="11"/>
  <c r="AQ39" i="11"/>
  <c r="AQ38" i="11"/>
  <c r="AQ37" i="11"/>
  <c r="AN37" i="11"/>
  <c r="AQ18" i="11"/>
  <c r="AQ17" i="11"/>
  <c r="AQ16" i="11"/>
  <c r="AN16" i="11"/>
  <c r="AJ63" i="11"/>
  <c r="AJ62" i="11"/>
  <c r="AJ61" i="11"/>
  <c r="AG61" i="11"/>
  <c r="AI39" i="11"/>
  <c r="AI38" i="11"/>
  <c r="AI37" i="11"/>
  <c r="AF37" i="11"/>
  <c r="AI18" i="11"/>
  <c r="AI17" i="11"/>
  <c r="AI16" i="11"/>
  <c r="AF16" i="11"/>
  <c r="AA64" i="11"/>
  <c r="AA63" i="11"/>
  <c r="AA62" i="11"/>
  <c r="X62" i="11"/>
  <c r="AA40" i="11"/>
  <c r="AA39" i="11"/>
  <c r="AA38" i="11"/>
  <c r="X38" i="11"/>
  <c r="AA18" i="11"/>
  <c r="AA17" i="11"/>
  <c r="X16" i="11"/>
  <c r="E36" i="14" l="1"/>
  <c r="E37" i="14"/>
  <c r="AB51" i="10"/>
  <c r="AB50" i="10"/>
  <c r="AB49" i="10"/>
  <c r="AB52" i="10" l="1"/>
  <c r="AC51" i="10" s="1"/>
  <c r="AC49" i="10" l="1"/>
  <c r="AC50" i="10"/>
  <c r="C10" i="11"/>
  <c r="C11" i="11"/>
  <c r="C12" i="11"/>
  <c r="C13" i="11"/>
  <c r="C14" i="11"/>
  <c r="C15" i="11"/>
  <c r="C16" i="11"/>
  <c r="C17" i="11"/>
  <c r="C18" i="11"/>
  <c r="C19" i="11"/>
  <c r="C20" i="11"/>
  <c r="C9" i="11"/>
  <c r="C21" i="11" l="1"/>
</calcChain>
</file>

<file path=xl/comments1.xml><?xml version="1.0" encoding="utf-8"?>
<comments xmlns="http://schemas.openxmlformats.org/spreadsheetml/2006/main">
  <authors>
    <author>Dennis Downs</author>
  </authors>
  <commentList>
    <comment ref="G5" authorId="0" shapeId="0">
      <text>
        <r>
          <rPr>
            <b/>
            <sz val="9"/>
            <color indexed="81"/>
            <rFont val="Tahoma"/>
            <family val="2"/>
          </rPr>
          <t>Dennis Downs:</t>
        </r>
        <r>
          <rPr>
            <sz val="9"/>
            <color indexed="81"/>
            <rFont val="Tahoma"/>
            <family val="2"/>
          </rPr>
          <t xml:space="preserve">
hallazgos reportado por la AGR en el Informe final de auditoria</t>
        </r>
      </text>
    </comment>
  </commentList>
</comments>
</file>

<file path=xl/comments2.xml><?xml version="1.0" encoding="utf-8"?>
<comments xmlns="http://schemas.openxmlformats.org/spreadsheetml/2006/main">
  <authors>
    <author>Dennis Downs</author>
  </authors>
  <commentList>
    <comment ref="P5" authorId="0" shapeId="0">
      <text>
        <r>
          <rPr>
            <b/>
            <sz val="9"/>
            <color indexed="81"/>
            <rFont val="Tahoma"/>
            <family val="2"/>
          </rPr>
          <t>Dennis Downs:</t>
        </r>
        <r>
          <rPr>
            <sz val="9"/>
            <color indexed="81"/>
            <rFont val="Tahoma"/>
            <family val="2"/>
          </rPr>
          <t xml:space="preserve">
Reporte en avance reportado por el responsables de la acción, al corte del seguimiento</t>
        </r>
      </text>
    </comment>
    <comment ref="Q5" authorId="0" shapeId="0">
      <text>
        <r>
          <rPr>
            <sz val="9"/>
            <color indexed="81"/>
            <rFont val="Tahoma"/>
            <family val="2"/>
          </rPr>
          <t>La OCI describa evidencias del avance reportado por el responsables</t>
        </r>
      </text>
    </comment>
    <comment ref="R5" authorId="0" shapeId="0">
      <text>
        <r>
          <rPr>
            <b/>
            <sz val="9"/>
            <color indexed="81"/>
            <rFont val="Tahoma"/>
            <family val="2"/>
          </rPr>
          <t>Dennis Downs:</t>
        </r>
        <r>
          <rPr>
            <sz val="9"/>
            <color indexed="81"/>
            <rFont val="Tahoma"/>
            <family val="2"/>
          </rPr>
          <t xml:space="preserve">
Registro porcentaje de ejecución </t>
        </r>
      </text>
    </comment>
    <comment ref="S5" authorId="0" shapeId="0">
      <text>
        <r>
          <rPr>
            <b/>
            <sz val="9"/>
            <color indexed="81"/>
            <rFont val="Tahoma"/>
            <family val="2"/>
          </rPr>
          <t>Dennis Downs:</t>
        </r>
        <r>
          <rPr>
            <sz val="9"/>
            <color indexed="81"/>
            <rFont val="Tahoma"/>
            <family val="2"/>
          </rPr>
          <t xml:space="preserve">
Reporte en avance reportado por el responsables de la acción, al corte del seguimiento</t>
        </r>
      </text>
    </comment>
    <comment ref="T5" authorId="0" shapeId="0">
      <text>
        <r>
          <rPr>
            <sz val="9"/>
            <color indexed="81"/>
            <rFont val="Tahoma"/>
            <family val="2"/>
          </rPr>
          <t>La OCI describa evidencias del avance reportado por el responsables</t>
        </r>
      </text>
    </comment>
    <comment ref="U5" authorId="0" shapeId="0">
      <text>
        <r>
          <rPr>
            <b/>
            <sz val="9"/>
            <color indexed="81"/>
            <rFont val="Tahoma"/>
            <family val="2"/>
          </rPr>
          <t>Dennis Downs:</t>
        </r>
        <r>
          <rPr>
            <sz val="9"/>
            <color indexed="81"/>
            <rFont val="Tahoma"/>
            <family val="2"/>
          </rPr>
          <t xml:space="preserve">
Registro porcentaje de ejecución </t>
        </r>
      </text>
    </comment>
    <comment ref="V5" authorId="0" shapeId="0">
      <text>
        <r>
          <rPr>
            <b/>
            <sz val="9"/>
            <color indexed="81"/>
            <rFont val="Tahoma"/>
            <family val="2"/>
          </rPr>
          <t>Dennis Downs:</t>
        </r>
        <r>
          <rPr>
            <sz val="9"/>
            <color indexed="81"/>
            <rFont val="Tahoma"/>
            <family val="2"/>
          </rPr>
          <t xml:space="preserve">
Reporte en avance reportado por el responsables de la acción, al corte del seguimiento</t>
        </r>
      </text>
    </comment>
    <comment ref="W5" authorId="0" shapeId="0">
      <text>
        <r>
          <rPr>
            <sz val="9"/>
            <color indexed="81"/>
            <rFont val="Tahoma"/>
            <family val="2"/>
          </rPr>
          <t>La OCI describa evidencias del avance reportado por el responsables</t>
        </r>
      </text>
    </comment>
    <comment ref="X5" authorId="0" shapeId="0">
      <text>
        <r>
          <rPr>
            <b/>
            <sz val="9"/>
            <color indexed="81"/>
            <rFont val="Tahoma"/>
            <family val="2"/>
          </rPr>
          <t>Dennis Downs:</t>
        </r>
        <r>
          <rPr>
            <sz val="9"/>
            <color indexed="81"/>
            <rFont val="Tahoma"/>
            <family val="2"/>
          </rPr>
          <t xml:space="preserve">
Registro porcentaje de ejecución </t>
        </r>
      </text>
    </comment>
    <comment ref="Y5" authorId="0" shapeId="0">
      <text>
        <r>
          <rPr>
            <b/>
            <sz val="9"/>
            <color indexed="81"/>
            <rFont val="Tahoma"/>
            <family val="2"/>
          </rPr>
          <t>Dennis Downs:</t>
        </r>
        <r>
          <rPr>
            <sz val="9"/>
            <color indexed="81"/>
            <rFont val="Tahoma"/>
            <family val="2"/>
          </rPr>
          <t xml:space="preserve">
Reporte en avance reportado por el responsables de la acción, al corte del seguimiento</t>
        </r>
      </text>
    </comment>
    <comment ref="Z5" authorId="0" shapeId="0">
      <text>
        <r>
          <rPr>
            <sz val="9"/>
            <color indexed="81"/>
            <rFont val="Tahoma"/>
            <family val="2"/>
          </rPr>
          <t>La OCI describa evidencias del avance reportado por el responsables</t>
        </r>
      </text>
    </comment>
    <comment ref="AA5" authorId="0" shapeId="0">
      <text>
        <r>
          <rPr>
            <b/>
            <sz val="9"/>
            <color indexed="81"/>
            <rFont val="Tahoma"/>
            <family val="2"/>
          </rPr>
          <t>Dennis Downs:</t>
        </r>
        <r>
          <rPr>
            <sz val="9"/>
            <color indexed="81"/>
            <rFont val="Tahoma"/>
            <family val="2"/>
          </rPr>
          <t xml:space="preserve">
Registro porcentaje de ejecución </t>
        </r>
      </text>
    </comment>
  </commentList>
</comments>
</file>

<file path=xl/comments3.xml><?xml version="1.0" encoding="utf-8"?>
<comments xmlns="http://schemas.openxmlformats.org/spreadsheetml/2006/main">
  <authors>
    <author>Dennis Downs</author>
  </authors>
  <commentList>
    <comment ref="C3" authorId="0" shapeId="0">
      <text>
        <r>
          <rPr>
            <b/>
            <sz val="9"/>
            <color indexed="81"/>
            <rFont val="Tahoma"/>
            <family val="2"/>
          </rPr>
          <t>Dennis Downs:</t>
        </r>
        <r>
          <rPr>
            <sz val="9"/>
            <color indexed="81"/>
            <rFont val="Tahoma"/>
            <family val="2"/>
          </rPr>
          <t xml:space="preserve">
Esto es lo que dijimos que ibamos a hacer , dentro  del plan de mejroamiento de las auditorias anteriores.</t>
        </r>
      </text>
    </comment>
  </commentList>
</comments>
</file>

<file path=xl/sharedStrings.xml><?xml version="1.0" encoding="utf-8"?>
<sst xmlns="http://schemas.openxmlformats.org/spreadsheetml/2006/main" count="501" uniqueCount="246">
  <si>
    <t>CONTRALORIA GENERAL DEL DEPARTAMENTO ARCHIPIÉLAGO DE SAN ANDRÉS, PROVIDENCIA Y SANTA CATALINA</t>
  </si>
  <si>
    <t>No.</t>
  </si>
  <si>
    <t>OBSERVACIONES DE MEJORAMIENTO</t>
  </si>
  <si>
    <t>ACCIONES CORRECTIVAS</t>
  </si>
  <si>
    <t>AREA Y RESPONSABLE</t>
  </si>
  <si>
    <t>CRONOGRAMA DE EJECUCION</t>
  </si>
  <si>
    <t>METAS</t>
  </si>
  <si>
    <t>INDICADORES DE CUMPLIMIENTO</t>
  </si>
  <si>
    <t>INICIO</t>
  </si>
  <si>
    <t>TERMINACIÓN</t>
  </si>
  <si>
    <t xml:space="preserve">Jefe de Oficina de Control Interno 
</t>
  </si>
  <si>
    <t>SEGUIMIENTO OCI</t>
  </si>
  <si>
    <t xml:space="preserve">CAUSAS </t>
  </si>
  <si>
    <t>DENNIS DOWNS LIVINGSTON</t>
  </si>
  <si>
    <t>PROCESO</t>
  </si>
  <si>
    <t xml:space="preserve">OBSERVACIONES </t>
  </si>
  <si>
    <t xml:space="preserve">Gestión financiera </t>
  </si>
  <si>
    <t>Adquisición de bienes y
servicios</t>
  </si>
  <si>
    <t>Talento humano</t>
  </si>
  <si>
    <t xml:space="preserve">Gestión jurídica
</t>
  </si>
  <si>
    <t xml:space="preserve">Participación ciudadana
</t>
  </si>
  <si>
    <t>Auditorias</t>
  </si>
  <si>
    <t>Responsabilidad fiscal</t>
  </si>
  <si>
    <t>Cobro Coactivo</t>
  </si>
  <si>
    <t>Evaluación, análisis y mejora</t>
  </si>
  <si>
    <t xml:space="preserve">Contralor General del Departamento Archipiélago de San Andrés, Providencia y Santa Catalina </t>
  </si>
  <si>
    <t>Planeación institucional</t>
  </si>
  <si>
    <t>Administrativo sancionatorio</t>
  </si>
  <si>
    <t>Infraestructura</t>
  </si>
  <si>
    <t>Gestión documental</t>
  </si>
  <si>
    <t>Fecha de suscripción</t>
  </si>
  <si>
    <t>Vigencia auditada</t>
  </si>
  <si>
    <t>Tipo de auditoria</t>
  </si>
  <si>
    <t xml:space="preserve">PLAN DE MEJORAMIENTO </t>
  </si>
  <si>
    <t xml:space="preserve">% DE AVANCE </t>
  </si>
  <si>
    <t>Procesos</t>
  </si>
  <si>
    <t>Hallazgos</t>
  </si>
  <si>
    <t>Informe de Auditoría PGA 2020 Auditoría Regular y Exprés 2019</t>
  </si>
  <si>
    <t xml:space="preserve">Nro. y Nombre del Hallazgo </t>
  </si>
  <si>
    <t xml:space="preserve">Acción Evaluada </t>
  </si>
  <si>
    <t xml:space="preserve">Conclusiones de la AGR </t>
  </si>
  <si>
    <t>3.1.1 Hallazgo administrativo por incertidumbre en los pagos de viáticos y gastos de viaje. 1</t>
  </si>
  <si>
    <t>Realizar verificación de la información generada en los distintos reportes, mediante una conciliación de los movimientos y saldos del balance de prueba para la entrega de información confiable, fidedigna y de calidad hacia los distintos usuarios.</t>
  </si>
  <si>
    <t>La acción propuesta fue cumplida. Lo reportado en la cuenta contable 510807 gastos de viaje $101.557.736, y en la cuenta 5108 viáticos $267.768.792, se encuentra acorde con lo registrado en el libro mayor y balances, de igual forma no se presentan diferencias con lo ejecución presupuestal.</t>
  </si>
  <si>
    <t>Cumplida y efectiva</t>
  </si>
  <si>
    <t>3.1.2 Hallazgo administrativo por incertidumbre en los pagos de viáticos – gastos de viaje y las Resoluciones de comisión. 2</t>
  </si>
  <si>
    <t xml:space="preserve">Verificar mensualmente los anticipos entregados frente a su respectiva legalización con sus soportes, conforme al reglamento establecido </t>
  </si>
  <si>
    <t xml:space="preserve">La acción propuesta fue cumplida. Mediante una muestra se verificó que los viáticos fueron liquidados conforme a la escala establecida por la Contraloría, la cual se encuentra acorde con el decreto nacional. Los viáticos fueron legalizados dentro del término establecido en el procedimiento, adjuntando los soportes requeridos. </t>
  </si>
  <si>
    <t xml:space="preserve">Cumplida y efectiva </t>
  </si>
  <si>
    <t>3.1.4 Hallazgo administrativo por pago de viáticos a nombre de la CGSA 3</t>
  </si>
  <si>
    <t xml:space="preserve">Realizar verificación de la información generada en los distintos reportes, mediante una conciliación de los movimientos y saldos del balance de prueba por terceros para la entrega de información confiable, fidedigna y de calidad hacia los distintos usuarios </t>
  </si>
  <si>
    <t>Mediante una muestra se verificó que los viáticos fueron liquidados conforme a la escala establecida por la Contraloría, y que las resoluciones por medio de las cuales confieren las comisiones fueron realizadas a nombre del funcionario comisionado.</t>
  </si>
  <si>
    <t>3.1.5 Hallazgo administrativo por pago de viáticos sin el respaldo legal. 4</t>
  </si>
  <si>
    <t xml:space="preserve">La acción propuesta fue cumplida. Mediante una muestra se verificó que los viáticos fueron legalizados dentro del término establecido en el procedimiento. El funcionario allegó los soportes requeridos los cuales se encuentran acorde con los valores liquidados. </t>
  </si>
  <si>
    <t>3.3.4.2. Hallazgo administrativo con presunta incidencia disciplinaria por la transgresión de los principios de economía y eficiencia en la estimación del valor del contrato de prestación de servicios. 5</t>
  </si>
  <si>
    <t xml:space="preserve">Pactar los honorarios teniendo en cuenta el valor del estudio del mercado/ adoptar un acto administrativo donde se va establecer una tabla de honorarios teniendo en cuenta los perfiles de los contratistas </t>
  </si>
  <si>
    <t xml:space="preserve">Se evidenció la expedición de Resolución no. 008 del 25 de enero de 2021, que determina los honorarios según perfil de formación y experiencia del contratista. Sin embargo, se evidenció que los contratos 002 y 034 de 2021 presentaron inobservancia del acto administrativo interno al reconocer honorarios por encima de la tabla. </t>
  </si>
  <si>
    <t>Cumplida e inefectiva</t>
  </si>
  <si>
    <t>3.3.4.3. Hallazgo administrativo con presunta connotación disciplinaria y penal por celebrar los contratos de prestación de servicios (…) 6</t>
  </si>
  <si>
    <t xml:space="preserve">Establecer en el estudio previo el perfil del contratista </t>
  </si>
  <si>
    <t xml:space="preserve">En cuanto al cumplimiento de la acción propuesta, se evidenció que la totalidad de contratos seleccionados como muestra tienen en los estudios previos detallado el perfil del contratista, partiendo de la formación académica y la experiencia. </t>
  </si>
  <si>
    <t>3.3.4.4. Hallazgo administrativo con presunta connotación disciplinaria y penal por vulnerar la modalidad de selección del contratista (…) 7</t>
  </si>
  <si>
    <t xml:space="preserve">Realizar estudio a la norma de contratación estatal de acuerdo a la modalidad de selección. </t>
  </si>
  <si>
    <t xml:space="preserve">Producto de la revisión efectuada, se evidenció que los estudios previos contienen la justificación de la modalidad de selección. En cuanto a los contratos de capacitación, se evidenció que figuran en un solo negocio jurídico por objeto y así mismo, el contrato de bienestar que fue uno solo. El contrato de bienestar fue con la caja de compensación. </t>
  </si>
  <si>
    <t>3.3.4.5. Hallazgo administrativo con presunta connotación disciplinaria por indebida planeación, en los contratos (…) 8</t>
  </si>
  <si>
    <t xml:space="preserve">No cumplida </t>
  </si>
  <si>
    <t>3.3.4.7. Hallazgo administrativo con presunta incidencia disciplinaria y fiscal en cuantía de $100.000.000 millones de pesos (…) 9</t>
  </si>
  <si>
    <t xml:space="preserve">Realizar encuesta a los asistentes a las capacitaciones para medir el impacto de la contratación. </t>
  </si>
  <si>
    <t xml:space="preserve">En los contratos de capacitación seleccionados como muestra, se evidenció la implementación de encuestas de satisfacción. Así mismo, no se evidenció objeto similar al del hallazgo </t>
  </si>
  <si>
    <t>3.3.4.8. Hallazgo administrativo con connotación disciplinaria por la vulneración del principio de economía, transparencia y responsabilidad, y con connotación penal por presunto interés indebido en la celebración de contratos. 10</t>
  </si>
  <si>
    <t xml:space="preserve">Adelantar los procesos de contratación con observancia y respeto a principios que rigen en la contratación pública </t>
  </si>
  <si>
    <t xml:space="preserve">Se evidenció que la Contraloría persiste en el desconocimiento de los principios que rigen en la contratación pública, toda vez que se determinaron situaciones en el presente informe que dejan en evidencia la desatención de los mismos, en especial la transparencia, economía, responsabilidad y planeación. Dentro de las que se encuentran contratos con iguales objetos en periodos consecutivos, pagos de honorarios por encima de los autorizados, falta de impacto en contratos y celebración de contratos sin estar en el PAA. </t>
  </si>
  <si>
    <t>3.3.4.9. Hallazgo administrativo con connotación disciplinaria por incumplimiento de lo establecido en el artículo 15 de la Ley 330 de 1996.</t>
  </si>
  <si>
    <t xml:space="preserve">Establecer las actividades de los contratistas teniendo en cuenta la normatividad vigente </t>
  </si>
  <si>
    <t xml:space="preserve">Se evidenció que la Contraloría determinó las obligaciones iniciando con la palabra apoyo o acompañamiento. </t>
  </si>
  <si>
    <t>Cumplida y efectiva.</t>
  </si>
  <si>
    <t xml:space="preserve">3.3.4.14. Hallazgo administrativo con connotación fiscal por una gestión fiscal antieconómica en cuantía de $15.000.000 </t>
  </si>
  <si>
    <t xml:space="preserve">Identificar debidamente la necesidad a satisfacer con la contratación. </t>
  </si>
  <si>
    <t xml:space="preserve">Se evidenció en los estudios previos la justificación de la necesidad. Es importante señalar que el hallazgo surgió por contrato para fortalecer a funcionarios que salían del cargo, lo que no sucedió en esta oportunidad </t>
  </si>
  <si>
    <t xml:space="preserve">3.3.4.15. Hallazgo administrativo por publicación extemporánea de los documentos contractuales en el SECOP </t>
  </si>
  <si>
    <t xml:space="preserve">Remitir dentro de los 2 Días después de haberse suscrito los documentos para su publicación </t>
  </si>
  <si>
    <t>2.7.1.3 Hallazgo administrativo por inactividad procesal. 14</t>
  </si>
  <si>
    <t xml:space="preserve">Continuar con la investigación trimestral de bienes, que se realiza desde 2013, hasta la fecha, a fin de ubicar bienes con los cuales se realice el impulso de los procesos. </t>
  </si>
  <si>
    <t xml:space="preserve">Se constató documentalmente que la CGSA viene realizando búsqueda e investigación de bienes a los ejecutados de manera trimestral. Durante la vigencia auditada se efectúo el 30 de junio, 30 de septiembre y 29 de diciembre de 2021. Dicha acción se califica </t>
  </si>
  <si>
    <t xml:space="preserve">cumplida y efectiva. </t>
  </si>
  <si>
    <t>2.7.1.2.2 Hallazgo administrativo con presunta incidencia disciplinaria por la no investigación de bienes</t>
  </si>
  <si>
    <t xml:space="preserve">Continuar con la investigación de bienes, que se realiza desde 2013, hasta la fecha, evidenciados en los cuadernos que, por recomendación de la AGR, se lleva en cuadernos separados por anualidad, trimestralmente. </t>
  </si>
  <si>
    <t xml:space="preserve">Cumplida y efectiva. </t>
  </si>
  <si>
    <t xml:space="preserve">2.7.1.2.1 Hallazgo administrativo por deficiente investigación de bienes. </t>
  </si>
  <si>
    <t xml:space="preserve">Continuar con la investigación de bienes, que se realiza desde 2013, hasta la fecha, a fin de ubicar bienes de los investigados. </t>
  </si>
  <si>
    <t xml:space="preserve">Por lo anterior, la acción se considera </t>
  </si>
  <si>
    <t xml:space="preserve">Cumplida e inefectiva. </t>
  </si>
  <si>
    <r>
      <t xml:space="preserve">1. Realizar una adecuada justificación de la necesidad. 2. </t>
    </r>
    <r>
      <rPr>
        <sz val="10"/>
        <color rgb="FFFF0000"/>
        <rFont val="Arial"/>
        <family val="2"/>
      </rPr>
      <t>Dejar evidencias de la ejecución de los contratos.</t>
    </r>
    <r>
      <rPr>
        <sz val="10"/>
        <color rgb="FF000000"/>
        <rFont val="Arial"/>
        <family val="2"/>
      </rPr>
      <t xml:space="preserve"> 3. Establecer de acuerdo a la normatividad las actividades de los contratistas </t>
    </r>
  </si>
  <si>
    <r>
      <t xml:space="preserve">Observación administrativa nro. 11 por fijar honorarios por encima de la tabla adoptada por la entidad.
De conformidad a lo argumentado por la entidad, la observación </t>
    </r>
    <r>
      <rPr>
        <b/>
        <sz val="10"/>
        <color rgb="FF00B050"/>
        <rFont val="Arial"/>
        <family val="2"/>
      </rPr>
      <t>se retira</t>
    </r>
    <r>
      <rPr>
        <sz val="10"/>
        <color rgb="FF000000"/>
        <rFont val="Arial"/>
        <family val="2"/>
      </rPr>
      <t>.</t>
    </r>
  </si>
  <si>
    <r>
      <t xml:space="preserve">Se evidenció que los estudios previos contienen justificación de la necesidad. </t>
    </r>
    <r>
      <rPr>
        <sz val="10"/>
        <color rgb="FFC00000"/>
        <rFont val="Arial"/>
        <family val="2"/>
      </rPr>
      <t>Sin embargo, se dejó como observación que las cuentas de cobro, informes de actividades e informes de supervisión no tienen soportes que evidencien el cumplimiento de las obligaciones</t>
    </r>
    <r>
      <rPr>
        <sz val="10"/>
        <color rgb="FF000000"/>
        <rFont val="Arial"/>
        <family val="2"/>
      </rPr>
      <t xml:space="preserve">. </t>
    </r>
  </si>
  <si>
    <t>Objecion</t>
  </si>
  <si>
    <t>Se acepta la observación por lo tanto se van a cargar los documentos faltantes.</t>
  </si>
  <si>
    <t>Hallzagos</t>
  </si>
  <si>
    <t>Observación administrativa nro. 9 por falta de exigencia de evidencias que demuestren el cumplimiento de las obligaciones contractuales.</t>
  </si>
  <si>
    <t xml:space="preserve">Hallazgo administrativo nro. 7 por celebración de contratación sin estar soportada en el Plan Anual de Adquisiciones vigencia 2021.
</t>
  </si>
  <si>
    <t>Por lo anterior, se mantiene la observación, se retira la presunta connotación disciplinaria y se consolida como hallazgo administrativo.</t>
  </si>
  <si>
    <r>
      <t xml:space="preserve">Se evidenciaron debilidades en la publicación de documentos en la plataforma SECOP I y II. </t>
    </r>
    <r>
      <rPr>
        <sz val="10"/>
        <color rgb="FFC00000"/>
        <rFont val="Arial"/>
        <family val="2"/>
      </rPr>
      <t xml:space="preserve">Como es el caso de actas de liquidación que exceden la publicidad de los 3 días. </t>
    </r>
  </si>
  <si>
    <t>En ese sentido, se mantiene la observación y se consolida en un hallazgo administrativo.</t>
  </si>
  <si>
    <t>Hallazgo administrativo nro. 8 por debilidades en la publicidad de documentos en SECOP I y II.</t>
  </si>
  <si>
    <t>Exprés 2019</t>
  </si>
  <si>
    <t xml:space="preserve"> Regular</t>
  </si>
  <si>
    <r>
      <t xml:space="preserve">Se constató que, si bien la CGSA realiza búsqueda e investigación de bienes a los ejecutados de manera trimestral considerándose oportuna, la misma resulta </t>
    </r>
    <r>
      <rPr>
        <sz val="10"/>
        <color rgb="FFC00000"/>
        <rFont val="Arial"/>
        <family val="2"/>
      </rPr>
      <t>ineficaz o deficiente al efectuarse sólo en las entidades públicas y privadas del Departamento de Archipiélago y no de forma masiva a nivel nacional</t>
    </r>
    <r>
      <rPr>
        <sz val="10"/>
        <color rgb="FF000000"/>
        <rFont val="Arial"/>
        <family val="2"/>
      </rPr>
      <t xml:space="preserve">, situación que dificulta obtener garantías que conlleve a lograr recaudo para el resarcimiento del daño patrimonial. </t>
    </r>
  </si>
  <si>
    <t>Por lo anterior, la observación se mantiene y se configura como hallazgo administrativo.</t>
  </si>
  <si>
    <t>Observación administrativa nro. 24 por deficiencias en la búsqueda e investigación de bienes.</t>
  </si>
  <si>
    <t xml:space="preserve">Se validó documentalmente y se observó que la CGSA adelanta el seguimiento, búsqueda e investigación de bienes de manera trimestral por anualidad, actuación procesal que adelanta de manera separada del cuaderno principal o expediente de jurisdicción coactiva. 
De acuerdo a lo anterior, la acción se considera </t>
  </si>
  <si>
    <t>AUDITORIA INTERNA DE CONTROL INTERNO</t>
  </si>
  <si>
    <t>Para calificación del avance se divide en 100% en cuatro trimestres hasta llegar al mes de abril 2023</t>
  </si>
  <si>
    <t>En avance</t>
  </si>
  <si>
    <t>ESTADO</t>
  </si>
  <si>
    <t>Sin accion ejecutada</t>
  </si>
  <si>
    <t>Total</t>
  </si>
  <si>
    <t>STARLIN MOLANO GRENARD BENT</t>
  </si>
  <si>
    <t>Gestión</t>
  </si>
  <si>
    <r>
      <rPr>
        <b/>
        <sz val="9"/>
        <color rgb="FF000000"/>
        <rFont val="Arial"/>
        <family val="2"/>
      </rPr>
      <t>Condición:</t>
    </r>
    <r>
      <rPr>
        <sz val="9"/>
        <color rgb="FF000000"/>
        <rFont val="Arial"/>
        <family val="2"/>
      </rPr>
      <t xml:space="preserve"> El Programa de Gestión Documental –PGD- elaborado por la Entidad en año 2020, publicado en la página web de la Entidad, no hace referencia a las fases de Implementación del PGD que deben ser incluidas en el Plan Estratégico Institucional y Plan de Acción Anual, ni hace alusión a los Programas específicos que permitirán lograr las metas y objetivos incluidos en el PGD y tampoco tiene como anexos; el Diagnóstico de gestión documental, Cronograma de implementación del PGD, Mapa de procesos de la entidad y presupuesto anual para la implementación del PGD como lo establece el decreto 1080 de 2015.
</t>
    </r>
    <r>
      <rPr>
        <b/>
        <sz val="9"/>
        <color rgb="FF000000"/>
        <rFont val="Arial"/>
        <family val="2"/>
      </rPr>
      <t xml:space="preserve">Criterio: </t>
    </r>
    <r>
      <rPr>
        <sz val="9"/>
        <color rgb="FF000000"/>
        <rFont val="Arial"/>
        <family val="2"/>
      </rPr>
      <t>Decreto 1080 de 2015, Artículo 2.8.2.5.13. Elementos del programa de gestión documental, dispone que: "El Programa de Gestión Documental (PGD) debe obedecer a una estructura normalizada y como mínimo los elementos que se presentan en el Anexo denominado “Programa de Gestión Documental” que hará parte integral de este decreto" (Decreto 2609 de 2012). 
Entre los elementos mínimos establecidos por el decreto antes citado, se consideran las fases de Implementación del PGD, los programas específicos, el diagnóstico de gestión documental, cronograma de implementación del PGD, Mapa de procesos de la entidad, presupuesto anual para la implementación del PGD.
Decreto 1080 de 2015 Artículo 2.8.5.4.3. Aplicación de lineamientos generales sobre el Programa de Gestión Documental. Los sujetos obligados aplicarán en la elaboración del Programa de Gestión Documental los lineamientos contenidos en Decreto número 2609 de 2012 o las normas que lo sustituyan o modifiquen.</t>
    </r>
  </si>
  <si>
    <r>
      <rPr>
        <b/>
        <sz val="9"/>
        <color rgb="FF000000"/>
        <rFont val="Arial"/>
        <family val="2"/>
      </rPr>
      <t>Condición:</t>
    </r>
    <r>
      <rPr>
        <sz val="9"/>
        <color rgb="FF000000"/>
        <rFont val="Arial"/>
        <family val="2"/>
      </rPr>
      <t xml:space="preserve"> Dos de los objetivos del PINAR 2021-2025, no se redacta como una expresión medible de la misión estratégica del PINAR, ni describen una solución especifica el problema de la función archivística definido mediante la identificación de la situación actual y los aspectos críticos establecidos en el mismo PINAR. Estos dos objetivos son: "Profesionalizar la gestión documental en la entidad, capacitando a los funcionarios" y "Articular los procesos de la entidad con la gestión documental para minimizar los riesgos de perdida de la información institucional".
</t>
    </r>
    <r>
      <rPr>
        <b/>
        <sz val="9"/>
        <color rgb="FF000000"/>
        <rFont val="Arial"/>
        <family val="2"/>
      </rPr>
      <t>Criterio:</t>
    </r>
    <r>
      <rPr>
        <sz val="9"/>
        <color rgb="FF000000"/>
        <rFont val="Arial"/>
        <family val="2"/>
      </rPr>
      <t xml:space="preserve"> el Manual para la formulación del PINAR emitido por el AGN, indica; 2.5 Formulación de Objetivos.
" los objetivos son la expresión formal y medible de la visión estratégica... " 
 " Todo objetivo debe iniciar con un verbo y se debe completar con la intención o con lo que se busca hacer para dar solución a la problemática de la función archivística."
</t>
    </r>
  </si>
  <si>
    <t>01-22GD</t>
  </si>
  <si>
    <t>02-22GD</t>
  </si>
  <si>
    <r>
      <rPr>
        <b/>
        <sz val="10"/>
        <color rgb="FF000000"/>
        <rFont val="Arial"/>
        <family val="2"/>
      </rPr>
      <t>Condición:</t>
    </r>
    <r>
      <rPr>
        <sz val="10"/>
        <color rgb="FF000000"/>
        <rFont val="Arial"/>
        <family val="2"/>
      </rPr>
      <t xml:space="preserve"> En el Plan Institucional de Archivo –PINAR 2021-2025, se programó entre sus actividades el "Mejorar la infraestructura para adecuado almacenamiento o conservación y preservación de la documentación física y electrónico" pero al solicitar evidencia del espacio mejorado al responsables de la Gestión documental de la Entidad, se recibe respuesta, mediante oficio SG-108-2022 del 27 de octubre de 2022, indicando que: "Se tiene contemplado para la vigencia 2023 el mejoramiento de la infraestructura de gestión documental para el tema de archivo central teniendo en cuenta las normas vigentes del AGN para tal efecto y en concordancia con lo estipulado en la Ley 594 de 2000 Articulo 13...”. 
Ésta respuesta evidencia incumplimiento en la mencionada actividad programada dentro del PINAR con corte a diciembre 2021.
</t>
    </r>
    <r>
      <rPr>
        <b/>
        <sz val="10"/>
        <color rgb="FF000000"/>
        <rFont val="Arial"/>
        <family val="2"/>
      </rPr>
      <t>Criterio:</t>
    </r>
    <r>
      <rPr>
        <sz val="10"/>
        <color rgb="FF000000"/>
        <rFont val="Arial"/>
        <family val="2"/>
      </rPr>
      <t xml:space="preserve"> El Plan Institucional de Archivo –PINAR 2021-2025, contiene un programa denominado “La Implementación del Sistema Integrado de Conservación”, que tenía programada la actividad de; “Mejorar la infraestructura para adecuado almacenamiento o conservación y preservación de la documentación física y electrónico", con fecha limita a diciembre 2021, sin embargo, al corte de esta auditoría no se ha ejecutado. Lo que implica un incumplimiento al PINAR que hace parte del Plan de acción Institucional
</t>
    </r>
  </si>
  <si>
    <t>Gestion</t>
  </si>
  <si>
    <t>03-22GD</t>
  </si>
  <si>
    <r>
      <t xml:space="preserve">Condición: </t>
    </r>
    <r>
      <rPr>
        <sz val="10"/>
        <rFont val="Arial"/>
        <family val="2"/>
      </rPr>
      <t>Los planes y programas formulados en el numeral 3.6 del PINAR 2021-2025, no corresponden con cada uno de los objetivos establecidos, frente a los aspectos críticos y ejes articuladores priorizados para la formulación de los objetivos del PINAR.
Los objetivos citados en cada una de los planes del numeral 3.6 del Plan Institucional de Archivos- PINAR de la Entidad son diferentes a los establecidos en el numeral 3.5 del mismo documento, como resultado de los aspectos críticos y ejes articuladores priorizado el en el PINAR, lo cual evita que las actividades definidas en cada Plan y proyectos se alinean con los objetivos, orientándose a su cumplimento.</t>
    </r>
    <r>
      <rPr>
        <b/>
        <sz val="10"/>
        <rFont val="Arial"/>
        <family val="2"/>
      </rPr>
      <t xml:space="preserve">
Criterio: </t>
    </r>
    <r>
      <rPr>
        <sz val="10"/>
        <rFont val="Arial"/>
        <family val="2"/>
      </rPr>
      <t>El numeral 2.6 " Formulación de Planes y Proyectos " del Manual para la formulación del PINAR emitido por el AGN, indica que; "Los planes y proyectos deben responder a cada uno de los objetivos establecido" en el respetivo Plan.
* El numeral 3.3 del Plan Institucional de Archivo –PINAR- 2021-2025, mención que " Para ello - para la definición de los objetivos-, se aplicó la tabla de criterios de evaluación de impacto del Manual para la elaboración del PINAR del AGN."</t>
    </r>
  </si>
  <si>
    <t>04-22GD</t>
  </si>
  <si>
    <r>
      <rPr>
        <b/>
        <sz val="9"/>
        <color rgb="FF000000"/>
        <rFont val="Arial"/>
        <family val="2"/>
      </rPr>
      <t>Condición:</t>
    </r>
    <r>
      <rPr>
        <sz val="9"/>
        <color rgb="FF000000"/>
        <rFont val="Arial"/>
        <family val="2"/>
      </rPr>
      <t xml:space="preserve"> El Plan de Conservación Documental incluido en el numeral 3 del Manual del Sistema Integrado de Conservación de la Entidad, no incluyen el cronograma de actividades, la gestión de riesgos del plan, ni los anexos (tales como el autodiagnóstico integral), como lo establece el mismo Contrato y el acuerdo 006 de 2014 de la AGN, los cuales son necesarios para un adecuado seguimiento y control a la ejecución del Plan.
</t>
    </r>
    <r>
      <rPr>
        <b/>
        <sz val="9"/>
        <color rgb="FF000000"/>
        <rFont val="Arial"/>
        <family val="2"/>
      </rPr>
      <t xml:space="preserve">Criterio: </t>
    </r>
    <r>
      <rPr>
        <sz val="9"/>
        <color rgb="FF000000"/>
        <rFont val="Arial"/>
        <family val="2"/>
      </rPr>
      <t>Según lo establecido en el numeral 1° de la cláusula sexto del contrato 045 de 2021 y el artículo  5° del acuerdo 006 de 2014 AGN, establecen que el Plan de Conservación Documental debe contener en su estructura los siguientes elementos mínimos: Introducción, Objetivos, Alcance, Metodología, Actividades para la ejecución del plan, de acuerdo con los programas de conservación preventiva del SIC, Actividades específicas para cada uno de los planes, Recursos (humanos, técnicos, logísticos y financieros) Responsables, Tiempo de ejecución – Cronograma de actividades, Presupuesto, Gestión de riesgos del plan, Anexos</t>
    </r>
  </si>
  <si>
    <t>05-22GD</t>
  </si>
  <si>
    <r>
      <t xml:space="preserve">Condición: </t>
    </r>
    <r>
      <rPr>
        <sz val="9"/>
        <color rgb="FF000000"/>
        <rFont val="Arial"/>
        <family val="2"/>
      </rPr>
      <t>El diagnóstico integral de archivo realizado el 19 de junio de 2020 por la Entidad, no fue elaborado siguiendo los criterios metodológicos establecidos por el AGN, ni se presentó el diagnostico como documento anexo a los planes del Sistema Integrado de Conservación.</t>
    </r>
    <r>
      <rPr>
        <b/>
        <sz val="9"/>
        <color rgb="FF000000"/>
        <rFont val="Arial"/>
        <family val="2"/>
      </rPr>
      <t xml:space="preserve">
Criterio: </t>
    </r>
    <r>
      <rPr>
        <sz val="9"/>
        <color rgb="FF000000"/>
        <rFont val="Arial"/>
        <family val="2"/>
      </rPr>
      <t>Acuerdo 006 de 2014, Artículo 4°: Componentes del Sistema Integrado de Conservación- SIC. ....
.........
PARAGRAFO: El diagnóstico integral de archivo es requisito previo a la formulación de los planes del SIC; el diagnóstico integral de archivo debe ser elaborado siguiendo los criterios metodológicos establecidos por el Archivo General de la Nación Jorge Palacios Preciado y se presentará como documento anexo a los planes del SIC.
……
Artículo 14°. Criterios De Intervención De Documentos De Archivo
......
PARÁGRAFO: Los tratamientos de conservación preventiva o conservación- restauración deben estar precedidos de la estricta documentación del bien, así como de un diagnóstico que fundamente, sustente y justifique el tipo y alcance de las medidas o tratamientos a implementar o del establecimiento de proyectos y programas de conservación.</t>
    </r>
  </si>
  <si>
    <t>06-22GD</t>
  </si>
  <si>
    <t>07-22GD</t>
  </si>
  <si>
    <r>
      <rPr>
        <b/>
        <sz val="9"/>
        <color rgb="FF000000"/>
        <rFont val="Arial"/>
        <family val="2"/>
      </rPr>
      <t>Condición:</t>
    </r>
    <r>
      <rPr>
        <sz val="9"/>
        <color rgb="FF000000"/>
        <rFont val="Arial"/>
        <family val="2"/>
      </rPr>
      <t xml:space="preserve"> En entrevista realizada al Secretario General del Entidad sobre los avances del PINAR que incluye la implementación del SIG y en observación al manejo dado a la información solicitada al líder del proceso de gestión documental de la entidad sobre  el manual o planes del SIC, se evidencia que el Secretario General de la Entidad no ejerce la coordinación e implementación real del SIC, dado que manifiesta no saber cómo se ejecutaron las acciones definidas en los planes incluidos en el Manual de implementación del SIC.
</t>
    </r>
    <r>
      <rPr>
        <b/>
        <sz val="9"/>
        <color rgb="FF000000"/>
        <rFont val="Arial"/>
        <family val="2"/>
      </rPr>
      <t>Criterio:</t>
    </r>
    <r>
      <rPr>
        <sz val="9"/>
        <color rgb="FF000000"/>
        <rFont val="Arial"/>
        <family val="2"/>
      </rPr>
      <t xml:space="preserve"> Los artículos 9 y 10 del acuerdo 006 de 2014 emitido por el consejo directivo de la AGN, indican que: articulo 9; "El SIC implica la ejecución de procesos transversales al proceso de gestión documental, por lo tanto, su implementación, será responsabilidad del Secretario General” asimismo, el artículo 10 establece que " La coordinación del SIC, le corresponde a los respectivos Secretarios Generales."
Nota: Cabe menciona que la persona asignada para ejecutar el control debe tener la autoridad, competencia y conocimiento para ejecutar el control dentro del proceso, según las orientaciones de Función Pública.</t>
    </r>
  </si>
  <si>
    <t>08-22GD</t>
  </si>
  <si>
    <r>
      <rPr>
        <b/>
        <sz val="9"/>
        <color rgb="FF000000"/>
        <rFont val="Arial"/>
        <family val="2"/>
      </rPr>
      <t xml:space="preserve">Condición: </t>
    </r>
    <r>
      <rPr>
        <sz val="9"/>
        <color rgb="FF000000"/>
        <rFont val="Arial"/>
        <family val="2"/>
      </rPr>
      <t xml:space="preserve">La estructura de los Programas de Conservación Preventiva del Plan de Conservación Documental del SIC, no incluye la necesitada de presentar las evidencias requerida para demostrar el cumplimiento de las actividades y el objetivo de cada programa. Esto constituye una debilidad en el diseño del Plan como herramienta de control, al no especificar las evidencias necesarias para demostrar el nivel de cumplimientos del plan.
</t>
    </r>
    <r>
      <rPr>
        <b/>
        <sz val="9"/>
        <color rgb="FF000000"/>
        <rFont val="Arial"/>
        <family val="2"/>
      </rPr>
      <t>Criterios:</t>
    </r>
    <r>
      <rPr>
        <sz val="9"/>
        <color rgb="FF000000"/>
        <rFont val="Arial"/>
        <family val="2"/>
      </rPr>
      <t xml:space="preserve"> El numeral "2.2. Generalidades para la formulación del Plan de Conservación Documental de la Guía para la Elaboración e implementación del Sistema Integrado de Conservación – SIC 2018 del AGN, indica que: “El Plan de Conservación Documental se debe tener en cuenta la siguiente estructura: .............
El diseño de cada uno de los programas de conservación deberá incluir: Nombre del programa, objetivo, alcance, actividades, recursos, cronograma y evidencias.</t>
    </r>
  </si>
  <si>
    <t>09-22GD</t>
  </si>
  <si>
    <r>
      <rPr>
        <b/>
        <sz val="9"/>
        <color rgb="FF000000"/>
        <rFont val="Arial"/>
        <family val="2"/>
      </rPr>
      <t>Criterio:</t>
    </r>
    <r>
      <rPr>
        <sz val="9"/>
        <color rgb="FF000000"/>
        <rFont val="Arial"/>
        <family val="2"/>
      </rPr>
      <t xml:space="preserve"> El Plan de Conservación Documental del SIC, no contiene el Programa Prevención de emergencias y atención de desastres, aun cuando el plan de emergencias documental indica que se debe alienar con ésta, ni fue preparado en un documento publicado en medios disponibles con su respectiva acta que soporte su aprobación por el Comité Institucional de Gestión y Desempeño.
</t>
    </r>
    <r>
      <rPr>
        <b/>
        <sz val="9"/>
        <color rgb="FF000000"/>
        <rFont val="Arial"/>
        <family val="2"/>
      </rPr>
      <t xml:space="preserve">Condición: </t>
    </r>
    <r>
      <rPr>
        <sz val="9"/>
        <color rgb="FF000000"/>
        <rFont val="Arial"/>
        <family val="2"/>
      </rPr>
      <t xml:space="preserve">En la cláusula "Sexta - Obligaciones Especiales del Contratista" del contrato interadministrativo 045 de 2021, el contratista se compromete a "1. Elaborar el Sistema Integrado de Conservación – SIC (de conformidad con lo estipulado en el Acuerdo del AGN 06 de 2014), ...
el cual debe incluir...d). Metodología, i. Actividades para la ejecución del plan, de acuerdo con los programas de conservación preventiva del SIC.”
El artículo 6° del Acuerdo AGN de 2014 indica que: “Los programas de conservación preventiva son los siguientes:
......
Prevención de emergencias y atención de desastres"
Acuerdo 002 AGN  2021
3. Preparación del Programa de prevención de emergencias y atención de desastres para archivos.
3.1 Preparación:
……
Aprobación: Los responsables de los acervos documentales deberán preparar el Programa de prevención de emergencias y atención de desastres para archivos, en un documento que debe publicarse en todos los medios disponibles y debe ser dado a conocer a todo el personal, luego de haber sido aprobado por el Comité Institucional de Gestión y Desempeño, o su equivalente, cuyo sustento deberá quedar consignado en el Acta del respectivo Comité.
</t>
    </r>
  </si>
  <si>
    <t>011-22GD</t>
  </si>
  <si>
    <r>
      <rPr>
        <b/>
        <sz val="9"/>
        <color rgb="FF000000"/>
        <rFont val="Arial"/>
        <family val="2"/>
      </rPr>
      <t xml:space="preserve">Condición: </t>
    </r>
    <r>
      <rPr>
        <sz val="9"/>
        <color rgb="FF000000"/>
        <rFont val="Arial"/>
        <family val="2"/>
      </rPr>
      <t xml:space="preserve"> La estructura del Plan de Preservación digital a largo plazo del Manual del sistema de conservación de la Entidad, no contiene acciones específicas relacionados con: el Contexto de la preservación, la identificación de medios de almacenamiento y formatos digitales ( están generalizada no específicos), la  evaluación de los aspectos técnicos, riesgos y diferentes estrategias de preservación; resultados de la evaluación realizada; justificación de las estrategias de preservación seleccionas, funciones y responsabilidades para el plan de preservación y su seguimiento, presupuesto para la formulación y ejecución del Plan de Preservación Digital a Largo Plazo, de acuerdo con lo establecido en el Acuerdo 006 AGN de 2014.
</t>
    </r>
    <r>
      <rPr>
        <b/>
        <sz val="9"/>
        <color rgb="FF000000"/>
        <rFont val="Arial"/>
        <family val="2"/>
      </rPr>
      <t>Criterio:</t>
    </r>
    <r>
      <rPr>
        <sz val="9"/>
        <color rgb="FF000000"/>
        <rFont val="Arial"/>
        <family val="2"/>
      </rPr>
      <t xml:space="preserve"> *Articulo 19 Acuerdo 006 de 2014, indica; “El Plan de Preservación Digital a Largo Plazo debe tener una estructura normalizada que responda a las necesidades específicas de preservación digital identificadas en el diagnóstico integral. Metodológicamente, la estructura debe definir una serie de acciones específicas relacionadas con los siguientes aspectos: Contexto de la preservación; identificación de medios de almacenamiento y formatos digitales; evaluación de los aspectos técnicos, riesgos y diferentes estrategias de preservación; resultados de la evaluación realizada; estrategia de preservación seleccionada incluida la decisión con su justificación; funciones y responsabilidades para el plan de preservación y su seguimiento; presupuesto para la formulación y ejecución del Plan de Preservación Digital a Largo Plazo y modelo de financiamiento del mismo.”
*El numeral 1 del artículo sexto del Contrato 045 de 2021, obliga el contratista a "Elaborar el Sistema Integrado de Conservación – SIC (de conformidad con lo estipulado en el Acuerdo del AGN 06 de 2014)", citado anteriormente.</t>
    </r>
  </si>
  <si>
    <t>012-22GD</t>
  </si>
  <si>
    <r>
      <rPr>
        <b/>
        <sz val="9"/>
        <color rgb="FF000000"/>
        <rFont val="Arial"/>
        <family val="2"/>
      </rPr>
      <t>Condición:</t>
    </r>
    <r>
      <rPr>
        <sz val="9"/>
        <color rgb="FF000000"/>
        <rFont val="Arial"/>
        <family val="2"/>
      </rPr>
      <t xml:space="preserve"> El Plan de Preservación Digital a Largo Plazo del Manual del sistema de conservación de la Entidad, no contiene la evaluación de los riesgos mínimos para la formulación de las estrategias técnicas de preservación.
</t>
    </r>
    <r>
      <rPr>
        <b/>
        <sz val="9"/>
        <color rgb="FF000000"/>
        <rFont val="Arial"/>
        <family val="2"/>
      </rPr>
      <t>Criterio:</t>
    </r>
    <r>
      <rPr>
        <sz val="9"/>
        <color rgb="FF000000"/>
        <rFont val="Arial"/>
        <family val="2"/>
      </rPr>
      <t xml:space="preserve">  El artículo 21 del acuerdo 006 AGN de 2014, acuerda que: “Las estrategias técnicas de preservación se identifican de acuerdo con los aspectos técnicos de los diferentes tipos de información, soportes y formatos digitales en función de los riesgos de la preservación digital.”
El numeral 1, artículo sexto del contrato 045 de 2021 indica: "Elaborar el Sistema Integrado de Conservación – SIC (de conformidad con lo estipulado en el Acuerdo del AGN 06 de 2014)"</t>
    </r>
  </si>
  <si>
    <r>
      <rPr>
        <b/>
        <sz val="9"/>
        <color rgb="FF000000"/>
        <rFont val="Arial"/>
        <family val="2"/>
      </rPr>
      <t>Condición</t>
    </r>
    <r>
      <rPr>
        <sz val="9"/>
        <color rgb="FF000000"/>
        <rFont val="Arial"/>
        <family val="2"/>
      </rPr>
      <t xml:space="preserve">: Aunque el Plan Institucional de Archivo –PINAR aprobado por la Entidad para el periodo 2021-2025, tiene programado la Implementación del Plan de conservación  a ser ejecutado a partir de enero 2021 a diciembre de 2022, no se tiene evidencias de verificación y evaluación periódica al cumplimiento de lo establecido en el Sistema Integrado de conservación realizado por Comité interno de archivo integrado al Comité Institucional de Gestión y Desempeño, durante el año 2021 y los que va corrido del año 2022.
</t>
    </r>
    <r>
      <rPr>
        <b/>
        <sz val="9"/>
        <color rgb="FF000000"/>
        <rFont val="Arial"/>
        <family val="2"/>
      </rPr>
      <t>Criterio:</t>
    </r>
    <r>
      <rPr>
        <sz val="9"/>
        <color rgb="FF000000"/>
        <rFont val="Arial"/>
        <family val="2"/>
      </rPr>
      <t xml:space="preserve"> Acuerdo 006 AGN de 2014, artículo 25°: SEGUIMIENTO Y CONTROL. Acuerda; “Periódicamente, el Comité Interno de Archivo o el Comité de Desarrollo Administrativo de la Entidad deberá verificar y evaluar el adecuado cumplimiento de lo establecido en el Sistema Integrado de Conservación, e incluirá en los planes de mejoramiento de la entidad, las acciones necesarias para corregir los hallazgos de las auditorías del Sistema Integrado de Conservación.”
</t>
    </r>
  </si>
  <si>
    <t>TOTAL HALLAZGOS_OCI</t>
  </si>
  <si>
    <t>01-22GF</t>
  </si>
  <si>
    <t>Condición: La entidad no cuenta con una política o instrumento (procedimiento, manual, regla de negocio, guía, instructivo, etc.) tendiente a facilitar el flujo de información relativo a los hechos económicos originados en cualquier dependencia de la Entidad (3.3), ni se evidencia por medio de flujogramas, u otra técnica o mecanismo, la forma como circula la información hacia el área contable (11)
Criterio:  Numeral 3.3.1, del procedimiento para evaluación del control interno contable, en la acción de control número 3, contempla que se debe: Adoptar una política mediante la cual todos los hechos económicos, realizados en cualquier dependencia de la entidad sean informados al área de contabilidad.
2.1.2 Políticas de operación
Las políticas de operación facilitan la ejecución del proceso contable y deberán ser definidas por cada entidad para asegurar: el flujo de información hacia el área contable.
Numeral 3.2.1:  …las entidades deberán adelantar acciones tendientes a determinar la forma como circula la información, observando su conveniencia y eficiencia, así como su contribución a la neutralización o mitigación de los riesgos relacionados con la oportunidad de la información.
……
… Para este fin, se pueden elaborar diagramas de flujo que vinculen los diferentes procesos desarrollados por la entidad y que permitan identificar los responsables y la forma como fluye y debe fluir la información financiera para proceder luego a implementar los controles que se requieran.</t>
  </si>
  <si>
    <t>02-22GF</t>
  </si>
  <si>
    <r>
      <rPr>
        <b/>
        <sz val="9"/>
        <color rgb="FF000000"/>
        <rFont val="Arial"/>
        <family val="2"/>
      </rPr>
      <t xml:space="preserve">Condición: </t>
    </r>
    <r>
      <rPr>
        <sz val="9"/>
        <color rgb="FF000000"/>
        <rFont val="Arial"/>
        <family val="2"/>
      </rPr>
      <t xml:space="preserve">La Entidad no identifica los hechos económicos que deben ser objeto de actualización posterior y ni se hace la actualización de los hechos económicos de manera oportuna. (23)
</t>
    </r>
    <r>
      <rPr>
        <b/>
        <sz val="9"/>
        <color rgb="FF000000"/>
        <rFont val="Arial"/>
        <family val="2"/>
      </rPr>
      <t>Criterio:</t>
    </r>
    <r>
      <rPr>
        <sz val="9"/>
        <color rgb="FF000000"/>
        <rFont val="Arial"/>
        <family val="2"/>
      </rPr>
      <t xml:space="preserve"> Numeral 3.3.1. del Procedimiento para evaluación del control interno contable en su numeral 26 indica que para la medición posterior se deberá realizar acciones de control para “Verificar que los hechos económicos incorporados se midan con posterioridad conforme a los criterios de medición establecidos para cada elemento de los estados financieros.
….
Numeral 28, Revisar y ajustar periódicamente la vida útil de la propiedad planta y equipo.”</t>
    </r>
  </si>
  <si>
    <t>03-22GF</t>
  </si>
  <si>
    <r>
      <rPr>
        <b/>
        <sz val="9"/>
        <color rgb="FF000000"/>
        <rFont val="Arial"/>
        <family val="2"/>
      </rPr>
      <t>Condición:</t>
    </r>
    <r>
      <rPr>
        <sz val="9"/>
        <color rgb="FF000000"/>
        <rFont val="Arial"/>
        <family val="2"/>
      </rPr>
      <t xml:space="preserve"> La Entidad no utiliza un sistema de indicadores para analizar e interpretar la realidad financiera de la entidad.
</t>
    </r>
    <r>
      <rPr>
        <b/>
        <sz val="9"/>
        <color rgb="FF000000"/>
        <rFont val="Arial"/>
        <family val="2"/>
      </rPr>
      <t>Criterio:</t>
    </r>
    <r>
      <rPr>
        <sz val="9"/>
        <color rgb="FF000000"/>
        <rFont val="Arial"/>
        <family val="2"/>
      </rPr>
      <t xml:space="preserve"> Numeral 3.3.1. del Procedimiento para evaluación del control interno contable en su numeral 36 indica que para la presentación de estados financieros la entidad deberá; “Establecer indicadores pertinentes para realizar los análisis e informar adecuadamente la situación, resultados y tendencias en la gestión de la entidad”, como acción de control.
</t>
    </r>
  </si>
  <si>
    <t>04-22GF</t>
  </si>
  <si>
    <r>
      <rPr>
        <b/>
        <sz val="9"/>
        <color rgb="FF000000"/>
        <rFont val="Arial"/>
        <family val="2"/>
      </rPr>
      <t>Condición:</t>
    </r>
    <r>
      <rPr>
        <sz val="9"/>
        <color rgb="FF000000"/>
        <rFont val="Arial"/>
        <family val="2"/>
      </rPr>
      <t xml:space="preserve"> No existen mecanismos de identificación de los riesgos de índole contable, ni se ha establecido la probabilidad de ocurrencia y el impacto que puede tener, en la entidad, la materialización de los riesgos de índole contable.
</t>
    </r>
    <r>
      <rPr>
        <b/>
        <sz val="9"/>
        <color rgb="FF000000"/>
        <rFont val="Arial"/>
        <family val="2"/>
      </rPr>
      <t>Criterio:</t>
    </r>
    <r>
      <rPr>
        <sz val="9"/>
        <color rgb="FF000000"/>
        <rFont val="Arial"/>
        <family val="2"/>
      </rPr>
      <t xml:space="preserve"> Numeral 3.3.1. del Procedimiento para evaluación del control interno contable, indica que la entidad deberá; “46. Establecer la probabilidad de ocurrencia y el impacto de la materialización de los riesgos de índole contable.
48. Identificar y establecer controles que permitan mitigar, prevenir o neutralizar la ocurrencia de hechos, frente a cada riesgo de índole contable.
…
Numeral 3 “GESTIÓN DEL RIESGO CONTABLE”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t>
    </r>
  </si>
  <si>
    <t>05-22GF</t>
  </si>
  <si>
    <r>
      <rPr>
        <b/>
        <sz val="9"/>
        <color rgb="FF000000"/>
        <rFont val="Arial"/>
        <family val="2"/>
      </rPr>
      <t xml:space="preserve">Condición: </t>
    </r>
    <r>
      <rPr>
        <sz val="9"/>
        <color rgb="FF000000"/>
        <rFont val="Arial"/>
        <family val="2"/>
      </rPr>
      <t xml:space="preserve">El Manual de políticas contables de le Entidad no se ajusta a las actividades de índole contable que se ejecutan dentro la Contraloría e incluye políticas que se basan en normas del marco normativo para entidades de gobierno que no le aplican por su naturaleza y la forma como se realizan las actividades en la Contraloría. (1.3)
</t>
    </r>
    <r>
      <rPr>
        <b/>
        <sz val="9"/>
        <color rgb="FF000000"/>
        <rFont val="Arial"/>
        <family val="2"/>
      </rPr>
      <t>Criterio:</t>
    </r>
    <r>
      <rPr>
        <sz val="9"/>
        <color rgb="FF000000"/>
        <rFont val="Arial"/>
        <family val="2"/>
      </rPr>
      <t xml:space="preserve"> Numeral 3.2.4 del Procedimiento para evaluación del control interno contable, establece que; “Las políticas contables, en su mayoría, están contenidas en el marco normativo aplicable a la entidad y se busca que sean aplicadas de manera uniforme para transacciones, hechos y operaciones que sean similares. No obstante, en algunos casos, la entidad, considerando lo definido en el marco normativo que le aplique, establecerá políticas contables a partir de juicios profesionales y considerando la naturaleza y actividad de la entidad.
También, se deberán elaborar manuales donde se describan las diferentes formas en que las entidades desarrollan las actividades contables y se asignen las responsabilidades y compromisos a quienes las ejecutan directamente</t>
    </r>
  </si>
  <si>
    <r>
      <t xml:space="preserve">AVANCE  </t>
    </r>
    <r>
      <rPr>
        <b/>
        <sz val="9"/>
        <rFont val="Arial"/>
        <family val="2"/>
      </rPr>
      <t>31/03/2023</t>
    </r>
  </si>
  <si>
    <r>
      <t xml:space="preserve">AVANCE  </t>
    </r>
    <r>
      <rPr>
        <b/>
        <sz val="9"/>
        <rFont val="Arial"/>
        <family val="2"/>
      </rPr>
      <t>30/06/2023</t>
    </r>
  </si>
  <si>
    <r>
      <t xml:space="preserve">AVANCE  </t>
    </r>
    <r>
      <rPr>
        <b/>
        <sz val="9"/>
        <rFont val="Arial"/>
        <family val="2"/>
      </rPr>
      <t>30/09/2023</t>
    </r>
  </si>
  <si>
    <r>
      <t xml:space="preserve">AVANCE  </t>
    </r>
    <r>
      <rPr>
        <b/>
        <sz val="9"/>
        <rFont val="Arial"/>
        <family val="2"/>
      </rPr>
      <t>31/12/2023</t>
    </r>
  </si>
  <si>
    <t>ESTADOS</t>
  </si>
  <si>
    <t>Adquisición de bienes y servicios</t>
  </si>
  <si>
    <t>PROCESOS</t>
  </si>
  <si>
    <t>HALLAZGOS POR PROCESOS</t>
  </si>
  <si>
    <t>010-22GD</t>
  </si>
  <si>
    <r>
      <t xml:space="preserve">CONTRALOR:  </t>
    </r>
    <r>
      <rPr>
        <sz val="9"/>
        <rFont val="Arial"/>
        <family val="2"/>
      </rPr>
      <t>STARLIN MOLANO GRENARD BENT</t>
    </r>
  </si>
  <si>
    <t>HALLAZGO</t>
  </si>
  <si>
    <t>ACCIÓN DE MEJORAMIENTO A DESARROLLAR</t>
  </si>
  <si>
    <t>Sin acción ejecutada</t>
  </si>
  <si>
    <t>Fecha de creación</t>
  </si>
  <si>
    <r>
      <rPr>
        <b/>
        <sz val="9"/>
        <color rgb="FF000000"/>
        <rFont val="Arial"/>
        <family val="2"/>
      </rPr>
      <t>Hallazgo administrativo nro. 9,</t>
    </r>
    <r>
      <rPr>
        <sz val="9"/>
        <color rgb="FF000000"/>
        <rFont val="Arial"/>
        <family val="2"/>
      </rPr>
      <t xml:space="preserve"> por el incumplimiento de las actividades propuestas en el Plan de Incentivos Institucionales.</t>
    </r>
  </si>
  <si>
    <r>
      <rPr>
        <b/>
        <sz val="9"/>
        <color rgb="FF000000"/>
        <rFont val="Arial"/>
        <family val="2"/>
      </rPr>
      <t>Hallazgo administrativo nro. 10</t>
    </r>
    <r>
      <rPr>
        <sz val="9"/>
        <color rgb="FF000000"/>
        <rFont val="Arial"/>
        <family val="2"/>
      </rPr>
      <t>. por baja cobertura en los recursos públicos ejecutados por sus vigilados en materia contractual.</t>
    </r>
  </si>
  <si>
    <r>
      <rPr>
        <b/>
        <sz val="9"/>
        <color rgb="FF000000"/>
        <rFont val="Arial"/>
        <family val="2"/>
      </rPr>
      <t>Hallazgo administrativo nro. 11</t>
    </r>
    <r>
      <rPr>
        <sz val="9"/>
        <color rgb="FF000000"/>
        <rFont val="Arial"/>
        <family val="2"/>
      </rPr>
      <t>, por no haber verificado el reintegro efectivo de los recursos generados como presunto daño fiscal antes de desvirtuar observación con incidencia fiscal.</t>
    </r>
  </si>
  <si>
    <r>
      <rPr>
        <b/>
        <sz val="9"/>
        <color rgb="FF000000"/>
        <rFont val="Arial"/>
        <family val="2"/>
      </rPr>
      <t>Hallazgo Administrativo nro. 12,</t>
    </r>
    <r>
      <rPr>
        <sz val="9"/>
        <color rgb="FF000000"/>
        <rFont val="Arial"/>
        <family val="2"/>
      </rPr>
      <t xml:space="preserve"> por riesgo de prescripción</t>
    </r>
  </si>
  <si>
    <r>
      <rPr>
        <b/>
        <sz val="9"/>
        <color rgb="FF000000"/>
        <rFont val="Arial"/>
        <family val="2"/>
      </rPr>
      <t xml:space="preserve">Hallazgo administrativo nro. 13 </t>
    </r>
    <r>
      <rPr>
        <sz val="9"/>
        <color rgb="FF000000"/>
        <rFont val="Arial"/>
        <family val="2"/>
      </rPr>
      <t>por falta de garantías al momento de la suscripción de acuerdos de pago y no seguir adelante la ejecución ante el incumplimiento del mismo</t>
    </r>
  </si>
  <si>
    <t>Financiera y de gestión</t>
  </si>
  <si>
    <t>Prof. Universitario. Área de tesorería y contabilidad</t>
  </si>
  <si>
    <t>Prof. Universitario. Área financiera y presupuestal</t>
  </si>
  <si>
    <t>Contraloria Auxiliar- Contralor Auxiliar</t>
  </si>
  <si>
    <t>Secretaría Genaral - Secretario Gral</t>
  </si>
  <si>
    <r>
      <t xml:space="preserve">Hallazgo administrativo nro. 01, </t>
    </r>
    <r>
      <rPr>
        <sz val="9"/>
        <color rgb="FF000000"/>
        <rFont val="Arial"/>
        <family val="2"/>
      </rPr>
      <t xml:space="preserve">por errada clasificación de la cuenta de incapacidades y licencias.
</t>
    </r>
    <r>
      <rPr>
        <b/>
        <sz val="9"/>
        <color rgb="FF000000"/>
        <rFont val="Arial"/>
        <family val="2"/>
      </rPr>
      <t xml:space="preserve">
</t>
    </r>
  </si>
  <si>
    <r>
      <t xml:space="preserve">Hallazgo administrativo nro. 02, </t>
    </r>
    <r>
      <rPr>
        <sz val="9"/>
        <color rgb="FF000000"/>
        <rFont val="Arial"/>
        <family val="2"/>
      </rPr>
      <t>por inaplicación del principio “Devengo” y la dinámica contable de la cuenta 1905- Otros Activos- Bienes y servicios pagados por anticipado.</t>
    </r>
    <r>
      <rPr>
        <b/>
        <sz val="9"/>
        <color rgb="FF000000"/>
        <rFont val="Arial"/>
        <family val="2"/>
      </rPr>
      <t xml:space="preserve">
</t>
    </r>
  </si>
  <si>
    <r>
      <t>Hallazgo administrativo nro. 03,</t>
    </r>
    <r>
      <rPr>
        <sz val="9"/>
        <color rgb="FF000000"/>
        <rFont val="Arial"/>
        <family val="2"/>
      </rPr>
      <t xml:space="preserve"> por no presentar las notas a los estados financieros conforme a la plantilla para la preparación y presentación uniforme de las mismas, no se detallada por tercero la cuenta beneficios a empleados, ni explicación que aporte valor agregado.</t>
    </r>
    <r>
      <rPr>
        <b/>
        <sz val="9"/>
        <color rgb="FF000000"/>
        <rFont val="Arial"/>
        <family val="2"/>
      </rPr>
      <t xml:space="preserve">
</t>
    </r>
    <r>
      <rPr>
        <sz val="9"/>
        <color rgb="FF000000"/>
        <rFont val="Arial"/>
        <family val="2"/>
      </rPr>
      <t xml:space="preserve">
</t>
    </r>
  </si>
  <si>
    <r>
      <t xml:space="preserve">Hallazgo administrativo nro. 04, </t>
    </r>
    <r>
      <rPr>
        <sz val="9"/>
        <rFont val="Arial"/>
        <family val="2"/>
      </rPr>
      <t>por presentar como cuenta por pagar a 31 de diciembre de 2022 la estimación proporcional de los beneficios a empleados por vacaciones, prima de vacaciones, prima de navidad, bonificación especial de recreación, prima de servicios, bonificación por servicios prestados.</t>
    </r>
    <r>
      <rPr>
        <b/>
        <sz val="9"/>
        <rFont val="Arial"/>
        <family val="2"/>
      </rPr>
      <t xml:space="preserve">
</t>
    </r>
  </si>
  <si>
    <r>
      <t xml:space="preserve">Hallazgo Administrativo nro. 05, </t>
    </r>
    <r>
      <rPr>
        <sz val="9"/>
        <color rgb="FF000000"/>
        <rFont val="Arial"/>
        <family val="2"/>
      </rPr>
      <t>por falta de destinación del presupuesto de capacitación para los sujetos de control.</t>
    </r>
    <r>
      <rPr>
        <b/>
        <sz val="9"/>
        <color rgb="FF000000"/>
        <rFont val="Arial"/>
        <family val="2"/>
      </rPr>
      <t xml:space="preserve">
</t>
    </r>
  </si>
  <si>
    <r>
      <rPr>
        <b/>
        <sz val="9"/>
        <color rgb="FF000000"/>
        <rFont val="Arial"/>
        <family val="2"/>
      </rPr>
      <t xml:space="preserve">Hallazgo administrativo nro. 6, </t>
    </r>
    <r>
      <rPr>
        <sz val="9"/>
        <color rgb="FF000000"/>
        <rFont val="Arial"/>
        <family val="2"/>
      </rPr>
      <t xml:space="preserve">por falta de publicación de documentos contractuales en el SECOP II.
</t>
    </r>
  </si>
  <si>
    <r>
      <t xml:space="preserve">Hallazgo administrativo nro. 8, </t>
    </r>
    <r>
      <rPr>
        <sz val="9"/>
        <color rgb="FF000000"/>
        <rFont val="Arial"/>
        <family val="2"/>
      </rPr>
      <t>con presunta incidencia fiscal por cuantía de $104.518.294 y presunta connotación disciplinaria, por conferir una comisión de servicios sin los requisitos de ley.</t>
    </r>
    <r>
      <rPr>
        <b/>
        <sz val="9"/>
        <color rgb="FF000000"/>
        <rFont val="Arial"/>
        <family val="2"/>
      </rPr>
      <t xml:space="preserve">
</t>
    </r>
    <r>
      <rPr>
        <sz val="9"/>
        <color rgb="FF000000"/>
        <rFont val="Arial"/>
        <family val="2"/>
      </rPr>
      <t xml:space="preserve">
</t>
    </r>
  </si>
  <si>
    <r>
      <rPr>
        <b/>
        <sz val="9"/>
        <color rgb="FF000000"/>
        <rFont val="Arial"/>
        <family val="2"/>
      </rPr>
      <t xml:space="preserve">Hallazgo administrativo nro. 7, </t>
    </r>
    <r>
      <rPr>
        <sz val="9"/>
        <color rgb="FF000000"/>
        <rFont val="Arial"/>
        <family val="2"/>
      </rPr>
      <t xml:space="preserve">por deficiencias en el control y supervisión de contratos.
</t>
    </r>
  </si>
  <si>
    <t>Prof. Especializado Grupo de Auditorias</t>
  </si>
  <si>
    <t>Prof. Especializado. Grupo de Auditorias</t>
  </si>
  <si>
    <t>Prof. Especializado. Responsabilidad fiscal, jurisdiccion coactiva y sancionatoria.</t>
  </si>
  <si>
    <t>AUDITORIA INTERNA DE AGR</t>
  </si>
  <si>
    <t>ESTADO DE LAS ACCIONES DE MEJORA</t>
  </si>
  <si>
    <t>Establecer un procedimiento para cuando se presente hechos económicos que ameriten la creación de una cuenta contable nueva que no este reconocida con anterioridad en nuestro plan de cuentas contables. Reclasificar el saldo del cuenta contable 1322 a la  cuenta 138426.</t>
  </si>
  <si>
    <t>Que las incapacidades y licencias se encuentren bien clasificadas e imputadas según el catalogo de cuentas sector publico.</t>
  </si>
  <si>
    <t>Numero de incapacidad y licencias registradas o clasificadas adecuadamente / el numero de incapacidades registradas</t>
  </si>
  <si>
    <t>Reclasificación de los saldos de los elementos de consumo a fecha 01 de mayo de 2023, contabilizados en las cuentas de orden deudoras a la cuenta 1905. las adquisiciones de elementos de consumo realizar su contabilización en la cuenta 1905 y realizar su respectiva amortización mensual.</t>
  </si>
  <si>
    <t>Que los bienes de consumo adquiridos por la entidad se contabilicen en la cuenta a que corresponda (1905) y realizar mensualmente su amortización</t>
  </si>
  <si>
    <t>Total Bienes de consumo Amortizados/ total de bienes de consumos amortizables</t>
  </si>
  <si>
    <t>Falta en la  aplicación de los principios de contabilidad publica y normatividades relacionadas con la etapa de reconocimiento de los hechos contables</t>
  </si>
  <si>
    <t>Deficiencia en los criterios de clasificación del hecho económico, con la descripción de la cuenta contable descrita en el catalogo de cuentas sector publico.</t>
  </si>
  <si>
    <t>Realizar las Notas a los estados financieros con las revelaciones necesarias, detalladas  y la estructura uniforme que se establece en el anexo a la resolución 193 del 3 de diciembre del 2020 para el primer semestre de 2023.</t>
  </si>
  <si>
    <t>Que los anexos a los estados Financieros (notas) se presente según lo estipulado en la norma y de forma detallada sin tener en cuenta la relevancia del valor.</t>
  </si>
  <si>
    <t>El numero de notas contables según las cuentas contables utilizadas/ el total notas contables que ameriten detalle</t>
  </si>
  <si>
    <t>Deficiencia en el control ejercido en la elaboración de la estructura uniforme y el detalle de la revelación de las Notas a los Estados Financieros . 
Por que no se considero relevante realizar el detalle de los beneficios a empleados</t>
  </si>
  <si>
    <t>No constitución de cuentas por pagar contentivo de beneficios proporcionales para empleados, sin cumplir la anualidad completa.</t>
  </si>
  <si>
    <t>Liquidación y reconocimiento de la obligación proporcional (presupuestal) de beneficios a que tienen derecho los empleados a corte 31 de diciembre del 2022.</t>
  </si>
  <si>
    <t>0% en constitución de cuentas por pagar de beneficios sin cumplimiento del periodo completo.</t>
  </si>
  <si>
    <t>Capacitar al 100% de los sujetos de control</t>
  </si>
  <si>
    <t>Cuentas por pagar de beneficios proporcionales constituidas a 31 de diciembre/totalidad obligaciones contraidas a 31 de diciembre</t>
  </si>
  <si>
    <t>Número de sujetos de control capacitados en la vigencia/Número total de sujetos de control</t>
  </si>
  <si>
    <t>Para lograr evidenciar la accion de mejoramiento propuesto, demostrar si se alcanzó la meta y poder alimentar los indicadores, será necesario realizar el cierre de la vigencia fiscal y dicho evento acaece a 31 de diciembre; lo que permite colegir que el periodo de los seis meses para ostentar lo propuesto, no permitiría obtener las evidencias necesarias. El cronograma de ejecución propuesto, no colinda con la fecha de cierre (31 de diciembre).</t>
  </si>
  <si>
    <t>Se utilizaron recursos del presupuesto para atender el Plan de Participación Ciudadana, en donde se capacitaría a los sujetos de control y la ciudadanía en general, mas sin embargo, se debió utilizar presupuesto asignado al Plan Institucional de Capacitación 2022</t>
  </si>
  <si>
    <t>Incluir a los sujetos de Control en el Plan Institucional de Capacitación de cada vigencia.</t>
  </si>
  <si>
    <t>La temática de capacitación pertinente no estuvo plasmado en el Plan Institucional de Capacitación 2022 , ya que esta no hizo parte del estudio técnico de necesidades para la implementación del Plan Institucional de Capacitación 2022.</t>
  </si>
  <si>
    <t>La no coordinación de la ejecución de las actividades que formaron parte del Plan de Incentivos 2022.</t>
  </si>
  <si>
    <t>Desarrollar las capacitaciones correlativas a las necesidades plasmadas en el Plan Institucional de Capacitación de cada vigencia.</t>
  </si>
  <si>
    <t>Desarrollar las actividades que se programen en el Plan Institucional de Incentivos de cada vigencia.</t>
  </si>
  <si>
    <t>Lograr en un 100% la aprobación de comisiones de servicios para capacitación, coherentes con los temas plasmados en el Plan Institucional de Capacitación.</t>
  </si>
  <si>
    <t>Cumplir el 100% de lo programado en el Plan de Incentivos de cada vigencia.</t>
  </si>
  <si>
    <t>Numero de comisiones conferidas con temas no inmersos en el plan Institucional de Capacitación/ Número de temas inmersos en el Plan Institucional de Capacitación</t>
  </si>
  <si>
    <t>Número de actividades desarrolladas del Plan de Incentivos / Número de actividades programadas en el Plan de Incentivos.</t>
  </si>
  <si>
    <t>Se realizó un informe final general pero para el pago del 30% el informe no fue lo suficientemente detallado</t>
  </si>
  <si>
    <t>Diseñar formato con lineamientos estandarizado para el cumplimiento de los aspectos técnicos, administrativos, financieros, contables y jurídicos en las etapas de ejecución y terminación del contrato</t>
  </si>
  <si>
    <t>Informes de supervisión con verificación de cumplimiento de los aspectos técnicos, administrativos, financieros, contables y jurídicos en las etapas de ejecución y terminación del contrato</t>
  </si>
  <si>
    <t>Informes de supervisión que cumplen con los criterios normativos/ numero de informes de supervisión.</t>
  </si>
  <si>
    <t>No se tenia conocimiento de que se debía publicar todo los documentos de proceso contractual</t>
  </si>
  <si>
    <t>Aplicar lista de chequeo para verifica que todo los documentos del proceso contractual sean publicados</t>
  </si>
  <si>
    <t>Todo los documentos de proceso contractual publicado</t>
  </si>
  <si>
    <t>Documentos contractuales publicado por proceso contractual/ # contrato ejecutado</t>
  </si>
  <si>
    <t>Riesgo de prescripción</t>
  </si>
  <si>
    <t>Tomar decisiones en los procesos el fenómeno de riesgo de prescripción.</t>
  </si>
  <si>
    <t>Que los procesos no entren en riesgo de prescripción</t>
  </si>
  <si>
    <t># de procesos en riesgo de prescripción /#Procesos en tramite</t>
  </si>
  <si>
    <t># de garantías/Total de acuerdos de garantía</t>
  </si>
  <si>
    <t>Garantizar el cumplimiento de los acuerdos de pago</t>
  </si>
  <si>
    <t xml:space="preserve">A partir de la fecha, exigir a los responsables fiscales, la garantía para suscribir acuerdo de pago y en caso de  incumplimiento del mismo, seguir adelante con la ejecución. No suspender la búsqueda de bienes, aunque haya acuerdo de pago </t>
  </si>
  <si>
    <t xml:space="preserve">Garantizar el cumplimiento de los acuerdos de pago  </t>
  </si>
  <si>
    <t>Metodología utilizada de manera poco eficiente, para establecer muestras contractuales representativas, en los procesos auditores.</t>
  </si>
  <si>
    <t>Modificar los parámetros que actualmente se tienen establecidos en el papel de trabajo PT 04-AF, de la siguiente manera:
Error muestral (E) en 5%
Proporción de éxito (P) en 95%
Proporción de fracaso (Q) en 5%
Valor para confianza (Z)(1) en 1.65
De esta manera se aumenta el número y valor de la muestra a revisar, con respecto a como se han venido determinando hasta la fecha.</t>
  </si>
  <si>
    <t>Mejorar el método para determinar muestras, que lleve a que estas sean más representativas, y con ello, aumentar cobertura en numero de contratos y valores de los mismos; los cuales serán revisados en los procesos auditores a los sujetos y puntos de control de la CGD</t>
  </si>
  <si>
    <t>Muestra de auditoria/ Universo contratos</t>
  </si>
  <si>
    <t>Falta de controles efectivos, para verificar el reintegro o ingreso de los recursos definidos como beneficios cuantitativos de auditoria.</t>
  </si>
  <si>
    <t>Desarrollar, formalizar e implementar controles para verificar el correcto reintegro o ingreso de los recursos definidos como beneficios cuantitativos de auditoria, a las arcas del ente auditado.</t>
  </si>
  <si>
    <t>Implementar un control debidamente formalizado, por medio del cual se verifique el correcto reintegro o ingreso de los recursos definidos como beneficios cuantitativos de auditoría, a las arcas del ente auditado.</t>
  </si>
  <si>
    <t>Nro de controles aplicados
Nro de beneficios cuantitativos establecidos</t>
  </si>
  <si>
    <t>Aplica en los procesos auditores que implique revisión de contratos.</t>
  </si>
  <si>
    <t>Aplica en los procesos auditores, en los que se determinen beneficios cuantitativos de auditoría.</t>
  </si>
  <si>
    <t>Que los bienes de consumo adquiridos por la entidad se contabilicen en la cuenta a que corresponda (1905) y realizar mensualmente su amortización.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</si>
</sst>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21" x14ac:knownFonts="1">
    <font>
      <sz val="11"/>
      <color theme="1"/>
      <name val="Calibri"/>
      <family val="2"/>
      <scheme val="minor"/>
    </font>
    <font>
      <sz val="10"/>
      <name val="Arial"/>
      <family val="2"/>
    </font>
    <font>
      <b/>
      <sz val="9"/>
      <name val="Arial"/>
      <family val="2"/>
    </font>
    <font>
      <sz val="9"/>
      <name val="Arial"/>
      <family val="2"/>
    </font>
    <font>
      <sz val="9"/>
      <color indexed="9"/>
      <name val="Arial"/>
      <family val="2"/>
    </font>
    <font>
      <sz val="9"/>
      <color indexed="81"/>
      <name val="Tahoma"/>
      <family val="2"/>
    </font>
    <font>
      <b/>
      <sz val="9"/>
      <color indexed="81"/>
      <name val="Tahoma"/>
      <family val="2"/>
    </font>
    <font>
      <b/>
      <sz val="11"/>
      <color theme="1"/>
      <name val="Calibri"/>
      <family val="2"/>
      <scheme val="minor"/>
    </font>
    <font>
      <sz val="9"/>
      <color theme="1"/>
      <name val="Arial"/>
      <family val="2"/>
    </font>
    <font>
      <sz val="9"/>
      <color rgb="FF000000"/>
      <name val="Arial"/>
      <family val="2"/>
    </font>
    <font>
      <sz val="9"/>
      <color theme="0"/>
      <name val="Arial"/>
      <family val="2"/>
    </font>
    <font>
      <sz val="10"/>
      <color rgb="FF000000"/>
      <name val="Arial"/>
      <family val="2"/>
    </font>
    <font>
      <b/>
      <sz val="10"/>
      <color rgb="FF000000"/>
      <name val="Arial"/>
      <family val="2"/>
    </font>
    <font>
      <b/>
      <sz val="10"/>
      <name val="Arial"/>
      <family val="2"/>
    </font>
    <font>
      <b/>
      <sz val="9"/>
      <color rgb="FF000000"/>
      <name val="Arial"/>
      <family val="2"/>
    </font>
    <font>
      <sz val="10"/>
      <color rgb="FFFF0000"/>
      <name val="Arial"/>
      <family val="2"/>
    </font>
    <font>
      <b/>
      <sz val="10"/>
      <color rgb="FFFF0000"/>
      <name val="Arial"/>
      <family val="2"/>
    </font>
    <font>
      <b/>
      <sz val="10"/>
      <color rgb="FF00B050"/>
      <name val="Arial"/>
      <family val="2"/>
    </font>
    <font>
      <sz val="10"/>
      <color rgb="FFC00000"/>
      <name val="Arial"/>
      <family val="2"/>
    </font>
    <font>
      <b/>
      <sz val="9"/>
      <color theme="1"/>
      <name val="Arial"/>
      <family val="2"/>
    </font>
    <font>
      <sz val="11"/>
      <color theme="1"/>
      <name val="Calibri"/>
      <family val="2"/>
      <scheme val="minor"/>
    </font>
  </fonts>
  <fills count="8">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s>
  <borders count="53">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s>
  <cellStyleXfs count="5">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235">
    <xf numFmtId="0" fontId="0" fillId="0" borderId="0" xfId="0"/>
    <xf numFmtId="0" fontId="8" fillId="0" borderId="0" xfId="0" applyFont="1"/>
    <xf numFmtId="0" fontId="3" fillId="0" borderId="3" xfId="2" applyFont="1" applyFill="1" applyBorder="1" applyAlignment="1">
      <alignment horizontal="left" vertical="center" wrapText="1"/>
    </xf>
    <xf numFmtId="14" fontId="3" fillId="0" borderId="3" xfId="2" applyNumberFormat="1" applyFont="1" applyFill="1" applyBorder="1" applyAlignment="1">
      <alignment horizontal="center" vertical="center" wrapText="1"/>
    </xf>
    <xf numFmtId="0" fontId="8" fillId="0" borderId="3" xfId="0" applyFont="1" applyBorder="1" applyAlignment="1">
      <alignment wrapText="1"/>
    </xf>
    <xf numFmtId="0" fontId="8" fillId="0" borderId="3" xfId="0" applyFont="1" applyBorder="1" applyAlignment="1">
      <alignment horizontal="left" vertical="center" wrapText="1"/>
    </xf>
    <xf numFmtId="0" fontId="8" fillId="0" borderId="3" xfId="0" applyFont="1" applyBorder="1" applyAlignment="1">
      <alignment vertical="center" wrapText="1"/>
    </xf>
    <xf numFmtId="0" fontId="3" fillId="3" borderId="3" xfId="2" applyFont="1" applyFill="1" applyBorder="1" applyAlignment="1">
      <alignment horizontal="left" vertical="center" wrapText="1"/>
    </xf>
    <xf numFmtId="0" fontId="8" fillId="0" borderId="3" xfId="0" applyFont="1" applyFill="1" applyBorder="1" applyAlignment="1">
      <alignment horizontal="left" vertical="center" wrapText="1"/>
    </xf>
    <xf numFmtId="14"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2" fillId="0" borderId="0" xfId="2" applyFont="1" applyFill="1" applyBorder="1" applyAlignment="1">
      <alignment horizontal="center" vertical="center" wrapText="1"/>
    </xf>
    <xf numFmtId="0" fontId="8" fillId="0" borderId="0" xfId="0" applyFont="1" applyFill="1"/>
    <xf numFmtId="0" fontId="4" fillId="0" borderId="0" xfId="2" applyFont="1" applyFill="1" applyBorder="1" applyAlignment="1">
      <alignment horizontal="center" vertical="center" wrapText="1"/>
    </xf>
    <xf numFmtId="14" fontId="4" fillId="0" borderId="0" xfId="2" applyNumberFormat="1" applyFont="1" applyFill="1" applyBorder="1" applyAlignment="1">
      <alignment vertical="center" wrapText="1"/>
    </xf>
    <xf numFmtId="0" fontId="4" fillId="0" borderId="0" xfId="2" applyFont="1" applyFill="1" applyBorder="1" applyAlignment="1">
      <alignment vertical="center" wrapText="1"/>
    </xf>
    <xf numFmtId="0" fontId="3" fillId="0" borderId="0" xfId="2" applyFont="1" applyFill="1" applyBorder="1" applyAlignment="1">
      <alignment horizontal="center" vertical="top" wrapText="1"/>
    </xf>
    <xf numFmtId="0" fontId="3" fillId="0" borderId="0" xfId="2" applyFont="1" applyFill="1" applyBorder="1" applyAlignment="1">
      <alignment horizontal="center" vertical="center" wrapText="1"/>
    </xf>
    <xf numFmtId="14" fontId="3" fillId="0" borderId="0" xfId="2" applyNumberFormat="1" applyFont="1" applyFill="1" applyBorder="1" applyAlignment="1">
      <alignment vertical="center" wrapText="1"/>
    </xf>
    <xf numFmtId="0" fontId="3" fillId="0" borderId="0" xfId="2" applyFont="1" applyFill="1" applyBorder="1" applyAlignment="1">
      <alignment vertical="center" wrapText="1"/>
    </xf>
    <xf numFmtId="0" fontId="2" fillId="0" borderId="0" xfId="2" applyFont="1" applyFill="1" applyAlignment="1">
      <alignment horizontal="center" vertical="center"/>
    </xf>
    <xf numFmtId="14" fontId="8" fillId="0" borderId="3" xfId="2" applyNumberFormat="1" applyFont="1" applyFill="1" applyBorder="1" applyAlignment="1">
      <alignment horizontal="center" vertical="center" wrapText="1"/>
    </xf>
    <xf numFmtId="0" fontId="8" fillId="0" borderId="3" xfId="2" applyFont="1" applyFill="1" applyBorder="1" applyAlignment="1">
      <alignment horizontal="center" vertical="center" wrapText="1"/>
    </xf>
    <xf numFmtId="0" fontId="2" fillId="2" borderId="1" xfId="2" applyFont="1" applyFill="1" applyBorder="1" applyAlignment="1">
      <alignment horizontal="center" vertical="center" wrapText="1"/>
    </xf>
    <xf numFmtId="14" fontId="2" fillId="2" borderId="1" xfId="2" applyNumberFormat="1" applyFont="1" applyFill="1" applyBorder="1" applyAlignment="1">
      <alignment horizontal="center" vertical="center" wrapText="1"/>
    </xf>
    <xf numFmtId="0" fontId="9" fillId="0" borderId="3" xfId="0" applyFont="1" applyBorder="1" applyAlignment="1">
      <alignment horizontal="justify" vertical="center"/>
    </xf>
    <xf numFmtId="0" fontId="3" fillId="0" borderId="3"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8" fillId="0" borderId="3" xfId="0" applyFont="1" applyBorder="1"/>
    <xf numFmtId="0" fontId="8" fillId="0" borderId="3" xfId="0" applyFont="1" applyBorder="1" applyAlignment="1">
      <alignment horizontal="justify" vertical="center" wrapText="1"/>
    </xf>
    <xf numFmtId="14" fontId="8" fillId="0" borderId="3" xfId="0" applyNumberFormat="1" applyFont="1" applyBorder="1" applyAlignment="1">
      <alignment horizontal="center" vertical="center" wrapText="1"/>
    </xf>
    <xf numFmtId="9" fontId="8" fillId="0" borderId="3" xfId="0" applyNumberFormat="1" applyFont="1" applyBorder="1" applyAlignment="1">
      <alignment horizontal="justify" vertical="center" wrapText="1"/>
    </xf>
    <xf numFmtId="0" fontId="8" fillId="0" borderId="8" xfId="0" applyFont="1" applyBorder="1" applyAlignment="1">
      <alignment vertical="center" wrapText="1"/>
    </xf>
    <xf numFmtId="0" fontId="2" fillId="0" borderId="10" xfId="2" applyFont="1" applyFill="1" applyBorder="1" applyAlignment="1">
      <alignment horizontal="center" vertical="center" wrapText="1"/>
    </xf>
    <xf numFmtId="0" fontId="8" fillId="0" borderId="0" xfId="0" applyFont="1" applyAlignment="1">
      <alignment horizontal="center" vertical="center" wrapText="1"/>
    </xf>
    <xf numFmtId="0" fontId="3" fillId="0" borderId="10" xfId="2" applyFont="1" applyFill="1" applyBorder="1" applyAlignment="1">
      <alignment horizontal="center" vertical="center" wrapText="1"/>
    </xf>
    <xf numFmtId="0" fontId="10" fillId="0" borderId="0" xfId="0" applyFont="1"/>
    <xf numFmtId="14" fontId="3" fillId="0" borderId="10" xfId="2" applyNumberFormat="1" applyFont="1" applyFill="1" applyBorder="1" applyAlignment="1">
      <alignment horizontal="center" vertical="center" wrapText="1"/>
    </xf>
    <xf numFmtId="0" fontId="8" fillId="0" borderId="11" xfId="2" applyFont="1" applyFill="1" applyBorder="1" applyAlignment="1">
      <alignment horizontal="center" vertical="center" wrapText="1"/>
    </xf>
    <xf numFmtId="14" fontId="3" fillId="0" borderId="13" xfId="2" applyNumberFormat="1" applyFont="1" applyFill="1" applyBorder="1" applyAlignment="1">
      <alignment horizontal="center" vertical="center" wrapText="1"/>
    </xf>
    <xf numFmtId="0" fontId="3" fillId="0" borderId="13" xfId="2" applyFont="1" applyFill="1" applyBorder="1" applyAlignment="1">
      <alignment horizontal="center" vertical="center" wrapText="1"/>
    </xf>
    <xf numFmtId="0" fontId="2" fillId="0" borderId="13" xfId="2" applyFont="1" applyFill="1" applyBorder="1" applyAlignment="1">
      <alignment horizontal="center" vertical="center" wrapText="1"/>
    </xf>
    <xf numFmtId="0" fontId="9" fillId="0" borderId="14" xfId="0" applyFont="1" applyBorder="1" applyAlignment="1">
      <alignment horizontal="justify" vertical="center"/>
    </xf>
    <xf numFmtId="0" fontId="3" fillId="0" borderId="14" xfId="2" applyFont="1" applyFill="1" applyBorder="1" applyAlignment="1">
      <alignment horizontal="center" vertical="center" wrapText="1"/>
    </xf>
    <xf numFmtId="0" fontId="3" fillId="3" borderId="14" xfId="2" applyFont="1" applyFill="1" applyBorder="1" applyAlignment="1">
      <alignment horizontal="center" vertical="center" wrapText="1"/>
    </xf>
    <xf numFmtId="14" fontId="3" fillId="0" borderId="14" xfId="2" applyNumberFormat="1"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3" xfId="0" applyFont="1" applyFill="1" applyBorder="1" applyAlignment="1">
      <alignment vertical="top" wrapText="1"/>
    </xf>
    <xf numFmtId="0" fontId="8" fillId="0" borderId="13" xfId="0" applyFont="1" applyBorder="1" applyAlignment="1">
      <alignment vertical="center" wrapText="1"/>
    </xf>
    <xf numFmtId="0" fontId="8" fillId="0" borderId="11" xfId="0" applyFont="1" applyBorder="1"/>
    <xf numFmtId="0" fontId="8" fillId="0" borderId="7" xfId="0" applyFont="1" applyBorder="1" applyAlignment="1">
      <alignment vertical="center" wrapText="1"/>
    </xf>
    <xf numFmtId="0" fontId="8" fillId="0" borderId="16"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17" xfId="0" applyFont="1" applyBorder="1" applyAlignment="1">
      <alignment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3" fillId="3" borderId="8" xfId="2" applyFont="1" applyFill="1" applyBorder="1" applyAlignment="1">
      <alignment horizontal="center" vertical="center" wrapText="1"/>
    </xf>
    <xf numFmtId="9" fontId="8" fillId="0" borderId="11" xfId="0" applyNumberFormat="1" applyFont="1" applyBorder="1" applyAlignment="1">
      <alignment horizontal="center" vertical="center" wrapText="1"/>
    </xf>
    <xf numFmtId="9" fontId="8" fillId="0" borderId="4" xfId="0" applyNumberFormat="1" applyFont="1" applyBorder="1" applyAlignment="1">
      <alignment horizontal="center" vertical="center" wrapText="1"/>
    </xf>
    <xf numFmtId="0" fontId="8" fillId="0" borderId="2" xfId="0" applyFont="1" applyBorder="1" applyAlignment="1">
      <alignment vertical="top" wrapText="1"/>
    </xf>
    <xf numFmtId="0" fontId="8" fillId="0" borderId="3" xfId="0" applyFont="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vertical="top" wrapText="1"/>
    </xf>
    <xf numFmtId="0" fontId="3" fillId="0" borderId="2" xfId="0" applyFont="1" applyBorder="1" applyAlignment="1">
      <alignment vertical="center" wrapText="1"/>
    </xf>
    <xf numFmtId="0" fontId="3" fillId="0" borderId="0" xfId="0" applyFont="1"/>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1" xfId="0" applyFont="1" applyBorder="1" applyAlignment="1">
      <alignment vertical="top" wrapText="1"/>
    </xf>
    <xf numFmtId="0" fontId="0" fillId="0" borderId="22" xfId="0" applyBorder="1" applyAlignment="1">
      <alignment horizontal="center"/>
    </xf>
    <xf numFmtId="0" fontId="8" fillId="0" borderId="16" xfId="0" applyFont="1" applyBorder="1" applyAlignment="1">
      <alignment horizontal="center" vertical="center" wrapText="1"/>
    </xf>
    <xf numFmtId="0" fontId="8" fillId="0" borderId="2" xfId="2"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2" applyFont="1" applyFill="1" applyBorder="1" applyAlignment="1">
      <alignment horizontal="justify" vertical="center" wrapText="1"/>
    </xf>
    <xf numFmtId="0" fontId="9" fillId="0" borderId="3" xfId="0" applyFont="1" applyBorder="1" applyAlignment="1">
      <alignment horizontal="left" vertical="center" wrapText="1"/>
    </xf>
    <xf numFmtId="0" fontId="8" fillId="0" borderId="3" xfId="2" applyFont="1" applyFill="1" applyBorder="1" applyAlignment="1">
      <alignment horizontal="left" vertical="center" wrapText="1"/>
    </xf>
    <xf numFmtId="0" fontId="11" fillId="0" borderId="3" xfId="0" applyFont="1" applyBorder="1" applyAlignment="1">
      <alignment horizontal="justify" vertical="top" wrapText="1"/>
    </xf>
    <xf numFmtId="0" fontId="13" fillId="0" borderId="3" xfId="0" applyFont="1" applyBorder="1" applyAlignment="1">
      <alignment horizontal="justify" vertical="top" wrapText="1"/>
    </xf>
    <xf numFmtId="0" fontId="7" fillId="0" borderId="32" xfId="0" applyFont="1" applyBorder="1" applyAlignment="1">
      <alignment horizontal="center"/>
    </xf>
    <xf numFmtId="0" fontId="7" fillId="5" borderId="2" xfId="0" applyFont="1" applyFill="1" applyBorder="1" applyAlignment="1">
      <alignment horizontal="center"/>
    </xf>
    <xf numFmtId="0" fontId="7" fillId="5" borderId="4" xfId="0" applyFont="1" applyFill="1" applyBorder="1" applyAlignment="1">
      <alignment horizontal="center"/>
    </xf>
    <xf numFmtId="0" fontId="9" fillId="0" borderId="3" xfId="0" applyFont="1" applyBorder="1" applyAlignment="1">
      <alignment horizontal="justify" vertical="top" wrapText="1"/>
    </xf>
    <xf numFmtId="0" fontId="14" fillId="0" borderId="3" xfId="0" applyFont="1" applyBorder="1" applyAlignment="1">
      <alignment horizontal="justify" vertical="center" wrapText="1"/>
    </xf>
    <xf numFmtId="0" fontId="11" fillId="0" borderId="37" xfId="0" applyFont="1" applyBorder="1" applyAlignment="1">
      <alignment vertical="center" wrapText="1"/>
    </xf>
    <xf numFmtId="0" fontId="11" fillId="0" borderId="35" xfId="0" applyFont="1" applyBorder="1" applyAlignment="1">
      <alignment vertical="center" wrapText="1"/>
    </xf>
    <xf numFmtId="0" fontId="11" fillId="0" borderId="37" xfId="0" applyFont="1" applyBorder="1" applyAlignment="1">
      <alignment horizontal="justify" vertical="center" wrapText="1"/>
    </xf>
    <xf numFmtId="0" fontId="16" fillId="0" borderId="35" xfId="0" applyFont="1" applyBorder="1" applyAlignment="1">
      <alignment vertical="center" wrapText="1"/>
    </xf>
    <xf numFmtId="0" fontId="12" fillId="5" borderId="34" xfId="0" applyFont="1" applyFill="1" applyBorder="1" applyAlignment="1">
      <alignment vertical="center" wrapText="1"/>
    </xf>
    <xf numFmtId="0" fontId="12" fillId="5" borderId="35" xfId="0" applyFont="1" applyFill="1" applyBorder="1" applyAlignment="1">
      <alignment vertical="center" wrapText="1"/>
    </xf>
    <xf numFmtId="0" fontId="1" fillId="0" borderId="35" xfId="0" applyFont="1" applyBorder="1" applyAlignment="1">
      <alignment vertical="center" wrapText="1"/>
    </xf>
    <xf numFmtId="0" fontId="12" fillId="5" borderId="32"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0" fillId="0" borderId="0" xfId="0" applyAlignment="1">
      <alignment vertical="top" wrapText="1"/>
    </xf>
    <xf numFmtId="0" fontId="11" fillId="0" borderId="0" xfId="0" applyFont="1" applyBorder="1" applyAlignment="1">
      <alignment horizontal="justify" vertical="center" wrapText="1"/>
    </xf>
    <xf numFmtId="0" fontId="0" fillId="0" borderId="39" xfId="0" applyBorder="1" applyAlignment="1">
      <alignment vertical="top" wrapText="1"/>
    </xf>
    <xf numFmtId="0" fontId="0" fillId="0" borderId="40" xfId="0" applyBorder="1" applyAlignment="1">
      <alignment vertical="top" wrapText="1"/>
    </xf>
    <xf numFmtId="0" fontId="11" fillId="0" borderId="32" xfId="0" applyFont="1" applyBorder="1" applyAlignment="1">
      <alignment horizontal="justify" vertical="center" wrapText="1"/>
    </xf>
    <xf numFmtId="0" fontId="8" fillId="0" borderId="3" xfId="0" applyFont="1" applyFill="1" applyBorder="1" applyAlignment="1">
      <alignment vertical="center" wrapText="1"/>
    </xf>
    <xf numFmtId="9" fontId="8" fillId="0" borderId="4" xfId="0" applyNumberFormat="1" applyFont="1" applyFill="1" applyBorder="1" applyAlignment="1">
      <alignment horizontal="center" vertical="center" wrapText="1"/>
    </xf>
    <xf numFmtId="0" fontId="8" fillId="0" borderId="32" xfId="0" applyFont="1" applyBorder="1" applyAlignment="1">
      <alignment horizontal="center" vertical="center" textRotation="90"/>
    </xf>
    <xf numFmtId="0" fontId="8" fillId="0" borderId="4" xfId="0" applyFont="1" applyFill="1" applyBorder="1" applyAlignment="1">
      <alignment vertical="center" wrapText="1"/>
    </xf>
    <xf numFmtId="9" fontId="8" fillId="0" borderId="16" xfId="0" applyNumberFormat="1" applyFont="1" applyFill="1" applyBorder="1" applyAlignment="1">
      <alignment horizontal="center"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16" xfId="0" applyFont="1" applyFill="1" applyBorder="1" applyAlignment="1">
      <alignment vertical="center" wrapText="1"/>
    </xf>
    <xf numFmtId="0" fontId="8" fillId="0" borderId="2" xfId="0" applyFont="1" applyFill="1" applyBorder="1" applyAlignment="1">
      <alignment vertical="center" wrapText="1"/>
    </xf>
    <xf numFmtId="9" fontId="8" fillId="0" borderId="4" xfId="0" applyNumberFormat="1" applyFont="1" applyFill="1" applyBorder="1" applyAlignment="1">
      <alignment vertical="center" wrapText="1"/>
    </xf>
    <xf numFmtId="0" fontId="9" fillId="0" borderId="3" xfId="0" applyFont="1" applyBorder="1" applyAlignment="1">
      <alignment horizontal="justify" vertical="center" wrapText="1"/>
    </xf>
    <xf numFmtId="0" fontId="2" fillId="0" borderId="2" xfId="2" applyFont="1" applyFill="1" applyBorder="1" applyAlignment="1">
      <alignment horizontal="center" vertical="center" textRotation="90" wrapText="1"/>
    </xf>
    <xf numFmtId="0" fontId="2" fillId="0" borderId="12" xfId="2" applyFont="1" applyFill="1" applyBorder="1" applyAlignment="1">
      <alignment horizontal="center" vertical="center" textRotation="90" wrapText="1"/>
    </xf>
    <xf numFmtId="0" fontId="8" fillId="0" borderId="2" xfId="0" applyFont="1" applyBorder="1" applyAlignment="1">
      <alignment textRotation="90"/>
    </xf>
    <xf numFmtId="0" fontId="2" fillId="5" borderId="25" xfId="0" applyFont="1" applyFill="1" applyBorder="1" applyAlignment="1">
      <alignment horizontal="center" vertical="top" wrapText="1"/>
    </xf>
    <xf numFmtId="0" fontId="8" fillId="0" borderId="9" xfId="0" applyFont="1" applyBorder="1"/>
    <xf numFmtId="0" fontId="8" fillId="0" borderId="44" xfId="0" applyFont="1" applyBorder="1"/>
    <xf numFmtId="0" fontId="8" fillId="0" borderId="20" xfId="0" applyFont="1" applyBorder="1"/>
    <xf numFmtId="0" fontId="8" fillId="0" borderId="42" xfId="0" applyFont="1" applyBorder="1"/>
    <xf numFmtId="9" fontId="8" fillId="0" borderId="43" xfId="4" applyFont="1" applyBorder="1"/>
    <xf numFmtId="0" fontId="2" fillId="0" borderId="0" xfId="2" applyFont="1" applyFill="1" applyBorder="1" applyAlignment="1">
      <alignment horizontal="center" vertical="center" wrapText="1"/>
    </xf>
    <xf numFmtId="0" fontId="3" fillId="0" borderId="0" xfId="2" applyFont="1" applyFill="1" applyBorder="1" applyAlignment="1">
      <alignment horizontal="center" vertical="top" wrapText="1"/>
    </xf>
    <xf numFmtId="0" fontId="2" fillId="0" borderId="0" xfId="2" applyFont="1" applyFill="1" applyAlignment="1">
      <alignment horizontal="center" vertical="center"/>
    </xf>
    <xf numFmtId="0" fontId="8" fillId="0" borderId="0" xfId="0" applyFont="1" applyBorder="1"/>
    <xf numFmtId="0" fontId="8" fillId="0" borderId="39" xfId="0" applyFont="1" applyBorder="1"/>
    <xf numFmtId="0" fontId="8" fillId="0" borderId="39" xfId="0" applyFont="1" applyBorder="1" applyAlignment="1">
      <alignment horizontal="center"/>
    </xf>
    <xf numFmtId="0" fontId="8" fillId="5" borderId="0" xfId="0" applyFont="1" applyFill="1" applyBorder="1" applyAlignment="1">
      <alignment horizontal="center"/>
    </xf>
    <xf numFmtId="0" fontId="8" fillId="0" borderId="0" xfId="0" applyFont="1" applyFill="1" applyBorder="1" applyAlignment="1">
      <alignment horizontal="center"/>
    </xf>
    <xf numFmtId="9" fontId="8" fillId="0" borderId="41" xfId="4" applyFont="1" applyBorder="1"/>
    <xf numFmtId="0" fontId="8" fillId="0" borderId="5" xfId="0" applyFont="1" applyBorder="1"/>
    <xf numFmtId="0" fontId="8" fillId="0" borderId="9" xfId="0" applyFont="1" applyBorder="1" applyAlignment="1">
      <alignment horizontal="center"/>
    </xf>
    <xf numFmtId="0" fontId="8" fillId="0" borderId="44" xfId="0" applyFont="1" applyBorder="1" applyAlignment="1">
      <alignment horizontal="center"/>
    </xf>
    <xf numFmtId="0" fontId="8" fillId="0" borderId="6" xfId="0" applyFont="1" applyBorder="1"/>
    <xf numFmtId="0" fontId="8" fillId="0" borderId="20" xfId="0" applyFont="1" applyBorder="1" applyAlignment="1">
      <alignment horizontal="center"/>
    </xf>
    <xf numFmtId="0" fontId="2" fillId="0" borderId="2" xfId="2" applyFont="1" applyFill="1" applyBorder="1" applyAlignment="1">
      <alignment horizontal="center" vertical="center" wrapText="1"/>
    </xf>
    <xf numFmtId="0" fontId="7" fillId="0" borderId="39" xfId="0" applyFont="1" applyBorder="1" applyAlignment="1">
      <alignment horizontal="center"/>
    </xf>
    <xf numFmtId="0" fontId="2" fillId="3" borderId="3"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9" fillId="0" borderId="8" xfId="0" applyFont="1" applyBorder="1" applyAlignment="1">
      <alignment horizontal="justify" vertical="top" wrapText="1"/>
    </xf>
    <xf numFmtId="0" fontId="14" fillId="0" borderId="3" xfId="0" applyFont="1" applyBorder="1" applyAlignment="1">
      <alignment horizontal="justify" vertical="top" wrapText="1"/>
    </xf>
    <xf numFmtId="0" fontId="2" fillId="0" borderId="3" xfId="0" applyFont="1" applyBorder="1" applyAlignment="1">
      <alignment horizontal="justify" vertical="top" wrapText="1"/>
    </xf>
    <xf numFmtId="9" fontId="8" fillId="0" borderId="41" xfId="4" applyFont="1" applyBorder="1" applyAlignment="1">
      <alignment horizontal="center"/>
    </xf>
    <xf numFmtId="9" fontId="8" fillId="0" borderId="42" xfId="4" applyFont="1" applyBorder="1" applyAlignment="1">
      <alignment horizontal="center"/>
    </xf>
    <xf numFmtId="9" fontId="8" fillId="0" borderId="43" xfId="4" applyFont="1" applyBorder="1" applyAlignment="1">
      <alignment horizontal="center"/>
    </xf>
    <xf numFmtId="0" fontId="2" fillId="2" borderId="1" xfId="2" applyFont="1" applyFill="1" applyBorder="1" applyAlignment="1">
      <alignment horizontal="center" vertical="center" wrapText="1"/>
    </xf>
    <xf numFmtId="0" fontId="8" fillId="5" borderId="19" xfId="0" applyFont="1" applyFill="1" applyBorder="1" applyAlignment="1">
      <alignment horizontal="center"/>
    </xf>
    <xf numFmtId="0" fontId="8" fillId="5" borderId="6" xfId="0" applyFont="1" applyFill="1" applyBorder="1" applyAlignment="1">
      <alignment horizontal="center"/>
    </xf>
    <xf numFmtId="0" fontId="8" fillId="5" borderId="24"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0" borderId="5" xfId="0" applyFont="1" applyBorder="1" applyAlignment="1">
      <alignment horizontal="left"/>
    </xf>
    <xf numFmtId="0" fontId="8" fillId="0" borderId="9" xfId="0" applyFont="1" applyBorder="1" applyAlignment="1">
      <alignment horizontal="left"/>
    </xf>
    <xf numFmtId="0" fontId="8" fillId="0" borderId="39" xfId="0" applyFont="1" applyBorder="1" applyAlignment="1">
      <alignment horizontal="left"/>
    </xf>
    <xf numFmtId="0" fontId="8" fillId="0" borderId="44" xfId="0" applyFont="1" applyBorder="1" applyAlignment="1">
      <alignment horizontal="left"/>
    </xf>
    <xf numFmtId="0" fontId="8" fillId="0" borderId="6" xfId="0" applyFont="1" applyBorder="1" applyAlignment="1">
      <alignment horizontal="left"/>
    </xf>
    <xf numFmtId="0" fontId="8" fillId="0" borderId="20" xfId="0" applyFont="1" applyBorder="1" applyAlignment="1">
      <alignment horizontal="left"/>
    </xf>
    <xf numFmtId="0" fontId="8" fillId="0" borderId="5" xfId="0" applyFont="1" applyBorder="1" applyAlignment="1">
      <alignment vertical="top" wrapText="1"/>
    </xf>
    <xf numFmtId="0" fontId="8" fillId="0" borderId="9" xfId="0" applyFont="1" applyBorder="1" applyAlignment="1">
      <alignment vertical="top" wrapText="1"/>
    </xf>
    <xf numFmtId="0" fontId="8" fillId="0" borderId="39" xfId="0" applyFont="1" applyBorder="1" applyAlignment="1">
      <alignment vertical="top" wrapText="1"/>
    </xf>
    <xf numFmtId="0" fontId="8" fillId="0" borderId="44" xfId="0" applyFont="1" applyBorder="1" applyAlignment="1">
      <alignment vertical="top" wrapText="1"/>
    </xf>
    <xf numFmtId="0" fontId="8" fillId="0" borderId="39" xfId="0" applyFont="1" applyBorder="1" applyAlignment="1">
      <alignment horizontal="left" vertical="top" wrapText="1"/>
    </xf>
    <xf numFmtId="0" fontId="8" fillId="0" borderId="44" xfId="0" applyFont="1" applyBorder="1" applyAlignment="1">
      <alignment horizontal="left" vertical="top" wrapText="1"/>
    </xf>
    <xf numFmtId="0" fontId="8" fillId="0" borderId="6" xfId="0" applyFont="1" applyBorder="1" applyAlignment="1">
      <alignment horizontal="left" vertical="top" wrapText="1"/>
    </xf>
    <xf numFmtId="0" fontId="8" fillId="0" borderId="20" xfId="0" applyFont="1" applyBorder="1" applyAlignment="1">
      <alignment horizontal="left" vertical="top" wrapText="1"/>
    </xf>
    <xf numFmtId="0" fontId="19" fillId="7" borderId="38" xfId="0" applyFont="1" applyFill="1" applyBorder="1" applyAlignment="1">
      <alignment horizontal="center" vertical="center" textRotation="90"/>
    </xf>
    <xf numFmtId="0" fontId="19" fillId="7" borderId="36" xfId="0" applyFont="1" applyFill="1" applyBorder="1" applyAlignment="1">
      <alignment horizontal="center" vertical="center" textRotation="90"/>
    </xf>
    <xf numFmtId="0" fontId="8" fillId="0" borderId="46" xfId="0" applyFont="1" applyBorder="1" applyAlignment="1">
      <alignment horizontal="left"/>
    </xf>
    <xf numFmtId="0" fontId="8" fillId="0" borderId="27" xfId="0" applyFont="1" applyBorder="1" applyAlignment="1">
      <alignment horizontal="left"/>
    </xf>
    <xf numFmtId="0" fontId="2" fillId="0" borderId="0" xfId="2" applyFont="1" applyFill="1" applyBorder="1" applyAlignment="1">
      <alignment horizontal="center" vertical="center" wrapText="1"/>
    </xf>
    <xf numFmtId="0" fontId="8" fillId="0" borderId="45" xfId="0" applyFont="1" applyBorder="1" applyAlignment="1">
      <alignment horizontal="left"/>
    </xf>
    <xf numFmtId="0" fontId="8" fillId="0" borderId="40" xfId="0" applyFont="1" applyBorder="1" applyAlignment="1">
      <alignment horizontal="left"/>
    </xf>
    <xf numFmtId="0" fontId="3" fillId="0" borderId="0" xfId="2" applyFont="1" applyFill="1" applyBorder="1" applyAlignment="1">
      <alignment horizontal="center" vertical="top" wrapText="1"/>
    </xf>
    <xf numFmtId="0" fontId="3" fillId="4" borderId="24" xfId="2" applyFont="1" applyFill="1" applyBorder="1" applyAlignment="1">
      <alignment horizontal="center" vertical="center" wrapText="1"/>
    </xf>
    <xf numFmtId="0" fontId="3" fillId="4" borderId="19"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3" fillId="4" borderId="6" xfId="2" applyFont="1" applyFill="1" applyBorder="1" applyAlignment="1">
      <alignment horizontal="center" vertical="center" wrapText="1"/>
    </xf>
    <xf numFmtId="0" fontId="3" fillId="4" borderId="29" xfId="2" applyFont="1" applyFill="1" applyBorder="1" applyAlignment="1">
      <alignment horizontal="center" vertical="center" wrapText="1"/>
    </xf>
    <xf numFmtId="0" fontId="3" fillId="4" borderId="30" xfId="2" applyFont="1" applyFill="1" applyBorder="1" applyAlignment="1">
      <alignment horizontal="center" vertical="center" wrapText="1"/>
    </xf>
    <xf numFmtId="0" fontId="3" fillId="4" borderId="9" xfId="2" applyFont="1" applyFill="1" applyBorder="1" applyAlignment="1">
      <alignment horizontal="center" vertical="center" wrapText="1"/>
    </xf>
    <xf numFmtId="0" fontId="3" fillId="4" borderId="20" xfId="2" applyFont="1" applyFill="1" applyBorder="1" applyAlignment="1">
      <alignment horizontal="center" vertical="center" wrapText="1"/>
    </xf>
    <xf numFmtId="0" fontId="3" fillId="4" borderId="27" xfId="2" applyFont="1" applyFill="1" applyBorder="1" applyAlignment="1">
      <alignment horizontal="center" vertical="center" wrapText="1"/>
    </xf>
    <xf numFmtId="0" fontId="3" fillId="4" borderId="28"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29" xfId="2" applyFont="1" applyFill="1" applyBorder="1" applyAlignment="1">
      <alignment horizontal="center" vertical="center" wrapText="1"/>
    </xf>
    <xf numFmtId="0" fontId="2" fillId="2" borderId="31" xfId="2" applyFont="1" applyFill="1" applyBorder="1" applyAlignment="1">
      <alignment horizontal="center" vertical="center" wrapText="1"/>
    </xf>
    <xf numFmtId="0" fontId="2" fillId="0" borderId="0" xfId="2" applyFont="1" applyFill="1" applyAlignment="1">
      <alignment horizontal="center" vertical="center" wrapText="1"/>
    </xf>
    <xf numFmtId="0" fontId="2" fillId="0" borderId="0" xfId="2" applyFont="1" applyFill="1" applyAlignment="1">
      <alignment horizontal="center" vertical="center"/>
    </xf>
    <xf numFmtId="0" fontId="2" fillId="2" borderId="24" xfId="2" applyFont="1" applyFill="1" applyBorder="1" applyAlignment="1">
      <alignment horizontal="center" vertical="center"/>
    </xf>
    <xf numFmtId="0" fontId="2" fillId="2" borderId="23" xfId="2" applyFont="1" applyFill="1" applyBorder="1" applyAlignment="1">
      <alignment horizontal="center" vertical="center"/>
    </xf>
    <xf numFmtId="0" fontId="2" fillId="2" borderId="14" xfId="2" applyFont="1" applyFill="1" applyBorder="1" applyAlignment="1">
      <alignment horizontal="center" vertical="center" wrapText="1"/>
    </xf>
    <xf numFmtId="0" fontId="2" fillId="2" borderId="8" xfId="2" applyFont="1" applyFill="1" applyBorder="1" applyAlignment="1">
      <alignment horizontal="center" vertical="center" wrapText="1"/>
    </xf>
    <xf numFmtId="0" fontId="2" fillId="2" borderId="14" xfId="2" applyFont="1" applyFill="1" applyBorder="1" applyAlignment="1">
      <alignment horizontal="center" vertical="center"/>
    </xf>
    <xf numFmtId="0" fontId="2" fillId="2" borderId="8" xfId="2" applyFont="1" applyFill="1" applyBorder="1" applyAlignment="1">
      <alignment horizontal="center" vertical="center"/>
    </xf>
    <xf numFmtId="0" fontId="7" fillId="0" borderId="25" xfId="0" applyFont="1" applyBorder="1" applyAlignment="1">
      <alignment horizontal="center"/>
    </xf>
    <xf numFmtId="0" fontId="7" fillId="0" borderId="33" xfId="0" applyFont="1" applyBorder="1" applyAlignment="1">
      <alignment horizontal="center"/>
    </xf>
    <xf numFmtId="0" fontId="7" fillId="0" borderId="26" xfId="0" applyFont="1" applyBorder="1" applyAlignment="1">
      <alignment horizontal="center"/>
    </xf>
    <xf numFmtId="0" fontId="19" fillId="5" borderId="31" xfId="0" applyFont="1" applyFill="1" applyBorder="1" applyAlignment="1">
      <alignment horizontal="center" vertical="center" wrapText="1"/>
    </xf>
    <xf numFmtId="0" fontId="19" fillId="5" borderId="49" xfId="0" applyFont="1" applyFill="1" applyBorder="1" applyAlignment="1">
      <alignment horizontal="center" vertical="center" wrapText="1"/>
    </xf>
    <xf numFmtId="0" fontId="19" fillId="5" borderId="47" xfId="0" applyFont="1" applyFill="1" applyBorder="1" applyAlignment="1">
      <alignment horizontal="center" vertical="center" wrapText="1"/>
    </xf>
    <xf numFmtId="0" fontId="19" fillId="5" borderId="50" xfId="0" applyFont="1" applyFill="1" applyBorder="1" applyAlignment="1">
      <alignment horizontal="center" vertical="center" wrapText="1"/>
    </xf>
    <xf numFmtId="0" fontId="19" fillId="5" borderId="48"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7" fillId="6" borderId="25" xfId="0" applyFont="1" applyFill="1" applyBorder="1" applyAlignment="1">
      <alignment horizontal="center"/>
    </xf>
    <xf numFmtId="0" fontId="7" fillId="6" borderId="33" xfId="0" applyFont="1" applyFill="1" applyBorder="1" applyAlignment="1">
      <alignment horizontal="center"/>
    </xf>
    <xf numFmtId="0" fontId="7" fillId="6" borderId="26" xfId="0" applyFont="1" applyFill="1" applyBorder="1" applyAlignment="1">
      <alignment horizontal="center"/>
    </xf>
    <xf numFmtId="0" fontId="19" fillId="5" borderId="31" xfId="0" applyFont="1" applyFill="1" applyBorder="1" applyAlignment="1">
      <alignment horizontal="center" vertical="center"/>
    </xf>
    <xf numFmtId="0" fontId="19" fillId="5" borderId="49" xfId="0" applyFont="1" applyFill="1" applyBorder="1" applyAlignment="1">
      <alignment horizontal="center" vertical="center"/>
    </xf>
    <xf numFmtId="0" fontId="19" fillId="5" borderId="47" xfId="0" applyFont="1" applyFill="1" applyBorder="1" applyAlignment="1">
      <alignment horizontal="center" vertical="center"/>
    </xf>
    <xf numFmtId="0" fontId="19" fillId="5" borderId="50" xfId="0" applyFont="1" applyFill="1" applyBorder="1" applyAlignment="1">
      <alignment horizontal="center" vertical="center"/>
    </xf>
    <xf numFmtId="0" fontId="19" fillId="5" borderId="48" xfId="0" applyFont="1" applyFill="1" applyBorder="1" applyAlignment="1">
      <alignment horizontal="center" vertical="center"/>
    </xf>
    <xf numFmtId="0" fontId="19" fillId="5" borderId="51" xfId="0" applyFont="1" applyFill="1" applyBorder="1" applyAlignment="1">
      <alignment horizontal="center" vertical="center"/>
    </xf>
    <xf numFmtId="0" fontId="19" fillId="5" borderId="2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39"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2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39"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6" xfId="0" applyFont="1" applyFill="1" applyBorder="1" applyAlignment="1">
      <alignment horizontal="center" vertical="center"/>
    </xf>
    <xf numFmtId="0" fontId="7" fillId="6" borderId="39" xfId="0" applyFont="1" applyFill="1" applyBorder="1" applyAlignment="1">
      <alignment horizontal="center"/>
    </xf>
    <xf numFmtId="0" fontId="11" fillId="0" borderId="38" xfId="0" applyFont="1" applyBorder="1" applyAlignment="1">
      <alignment vertical="center" wrapText="1"/>
    </xf>
    <xf numFmtId="0" fontId="11" fillId="0" borderId="36" xfId="0" applyFont="1" applyBorder="1" applyAlignment="1">
      <alignment vertical="center" wrapText="1"/>
    </xf>
    <xf numFmtId="0" fontId="11" fillId="0" borderId="34" xfId="0" applyFont="1" applyBorder="1" applyAlignment="1">
      <alignment vertical="center" wrapText="1"/>
    </xf>
    <xf numFmtId="0" fontId="0" fillId="0" borderId="37" xfId="0" applyBorder="1" applyAlignment="1">
      <alignment horizontal="center" vertical="center" textRotation="90"/>
    </xf>
    <xf numFmtId="0" fontId="12" fillId="6" borderId="25"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4" xfId="2" applyFont="1" applyFill="1" applyBorder="1" applyAlignment="1">
      <alignment horizontal="center" vertical="center" wrapText="1"/>
    </xf>
    <xf numFmtId="0" fontId="2" fillId="2" borderId="9" xfId="2" applyFont="1" applyFill="1" applyBorder="1" applyAlignment="1">
      <alignment horizontal="center" vertical="center" wrapText="1"/>
    </xf>
    <xf numFmtId="0" fontId="2" fillId="2" borderId="52" xfId="2" applyFont="1" applyFill="1" applyBorder="1" applyAlignment="1">
      <alignment horizontal="center" vertical="center" wrapText="1"/>
    </xf>
  </cellXfs>
  <cellStyles count="5">
    <cellStyle name="Millares 2" xfId="1"/>
    <cellStyle name="Normal" xfId="0" builtinId="0"/>
    <cellStyle name="Normal 2" xfId="2"/>
    <cellStyle name="Porcentaje" xfId="4" builtinId="5"/>
    <cellStyle name="Porcentual 2" xfId="3"/>
  </cellStyles>
  <dxfs count="2">
    <dxf>
      <font>
        <color theme="0"/>
      </font>
    </dxf>
    <dxf>
      <font>
        <color theme="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64189879369916E-2"/>
          <c:y val="0"/>
          <c:w val="0.84214870039211598"/>
          <c:h val="1"/>
        </c:manualLayout>
      </c:layout>
      <c:doughnutChart>
        <c:varyColors val="1"/>
        <c:ser>
          <c:idx val="0"/>
          <c:order val="0"/>
          <c:tx>
            <c:strRef>
              <c:f>'Gráfico AGR'!$C$8</c:f>
              <c:strCache>
                <c:ptCount val="1"/>
                <c:pt idx="0">
                  <c:v>Hallazgos</c:v>
                </c:pt>
              </c:strCache>
            </c:strRef>
          </c:tx>
          <c:explosion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9DE9-4FAA-9E21-878EC412646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9DE9-4FAA-9E21-878EC412646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9DE9-4FAA-9E21-878EC412646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9DE9-4FAA-9E21-878EC412646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9DE9-4FAA-9E21-878EC412646F}"/>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9DE9-4FAA-9E21-878EC412646F}"/>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9DE9-4FAA-9E21-878EC412646F}"/>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9DE9-4FAA-9E21-878EC412646F}"/>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9DE9-4FAA-9E21-878EC412646F}"/>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9DE9-4FAA-9E21-878EC412646F}"/>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9DE9-4FAA-9E21-878EC412646F}"/>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9DE9-4FAA-9E21-878EC412646F}"/>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9DE9-4FAA-9E21-878EC412646F}"/>
              </c:ext>
            </c:extLst>
          </c:dPt>
          <c:dLbls>
            <c:dLbl>
              <c:idx val="0"/>
              <c:layout>
                <c:manualLayout>
                  <c:x val="9.2544987146529561E-2"/>
                  <c:y val="-0.19569471624266147"/>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E9-4FAA-9E21-878EC412646F}"/>
                </c:ext>
              </c:extLst>
            </c:dLbl>
            <c:dLbl>
              <c:idx val="1"/>
              <c:layout>
                <c:manualLayout>
                  <c:x val="0.20340040768180842"/>
                  <c:y val="-1.0229452947088102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1446959241271187"/>
                      <c:h val="7.8504999921821458E-2"/>
                    </c:manualLayout>
                  </c15:layout>
                </c:ext>
                <c:ext xmlns:c16="http://schemas.microsoft.com/office/drawing/2014/chart" uri="{C3380CC4-5D6E-409C-BE32-E72D297353CC}">
                  <c16:uniqueId val="{00000003-9DE9-4FAA-9E21-878EC412646F}"/>
                </c:ext>
              </c:extLst>
            </c:dLbl>
            <c:dLbl>
              <c:idx val="2"/>
              <c:layout>
                <c:manualLayout>
                  <c:x val="0.15277151726116006"/>
                  <c:y val="-6.443509779436736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0678690227988852"/>
                      <c:h val="9.7994668474659846E-2"/>
                    </c:manualLayout>
                  </c15:layout>
                </c:ext>
                <c:ext xmlns:c16="http://schemas.microsoft.com/office/drawing/2014/chart" uri="{C3380CC4-5D6E-409C-BE32-E72D297353CC}">
                  <c16:uniqueId val="{00000005-9DE9-4FAA-9E21-878EC412646F}"/>
                </c:ext>
              </c:extLst>
            </c:dLbl>
            <c:dLbl>
              <c:idx val="4"/>
              <c:layout>
                <c:manualLayout>
                  <c:x val="0.15341854306483288"/>
                  <c:y val="3.9057579842309842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5230492075380037"/>
                      <c:h val="0.16786668133549174"/>
                    </c:manualLayout>
                  </c15:layout>
                </c:ext>
                <c:ext xmlns:c16="http://schemas.microsoft.com/office/drawing/2014/chart" uri="{C3380CC4-5D6E-409C-BE32-E72D297353CC}">
                  <c16:uniqueId val="{00000009-9DE9-4FAA-9E21-878EC412646F}"/>
                </c:ext>
              </c:extLst>
            </c:dLbl>
            <c:dLbl>
              <c:idx val="5"/>
              <c:layout>
                <c:manualLayout>
                  <c:x val="0.19528712831204584"/>
                  <c:y val="6.7392144844169929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9.4971290542409686E-2"/>
                      <c:h val="0.13590417636151644"/>
                    </c:manualLayout>
                  </c15:layout>
                </c:ext>
                <c:ext xmlns:c16="http://schemas.microsoft.com/office/drawing/2014/chart" uri="{C3380CC4-5D6E-409C-BE32-E72D297353CC}">
                  <c16:uniqueId val="{0000000B-9DE9-4FAA-9E21-878EC412646F}"/>
                </c:ext>
              </c:extLst>
            </c:dLbl>
            <c:dLbl>
              <c:idx val="6"/>
              <c:layout>
                <c:manualLayout>
                  <c:x val="0.26849470163716171"/>
                  <c:y val="2.6294927063926214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6086229581199521"/>
                      <c:h val="0.10436135602810127"/>
                    </c:manualLayout>
                  </c15:layout>
                </c:ext>
                <c:ext xmlns:c16="http://schemas.microsoft.com/office/drawing/2014/chart" uri="{C3380CC4-5D6E-409C-BE32-E72D297353CC}">
                  <c16:uniqueId val="{0000000D-9DE9-4FAA-9E21-878EC412646F}"/>
                </c:ext>
              </c:extLst>
            </c:dLbl>
            <c:dLbl>
              <c:idx val="7"/>
              <c:layout>
                <c:manualLayout>
                  <c:x val="-0.21679182775674893"/>
                  <c:y val="3.8135278000429589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5976398194441632"/>
                      <c:h val="9.7828661828230357E-2"/>
                    </c:manualLayout>
                  </c15:layout>
                </c:ext>
                <c:ext xmlns:c16="http://schemas.microsoft.com/office/drawing/2014/chart" uri="{C3380CC4-5D6E-409C-BE32-E72D297353CC}">
                  <c16:uniqueId val="{0000000F-9DE9-4FAA-9E21-878EC412646F}"/>
                </c:ext>
              </c:extLst>
            </c:dLbl>
            <c:dLbl>
              <c:idx val="8"/>
              <c:layout>
                <c:manualLayout>
                  <c:x val="-0.18685518423307626"/>
                  <c:y val="-2.8745239180431786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6903561861965197"/>
                      <c:h val="0.16451192103981013"/>
                    </c:manualLayout>
                  </c15:layout>
                </c:ext>
                <c:ext xmlns:c16="http://schemas.microsoft.com/office/drawing/2014/chart" uri="{C3380CC4-5D6E-409C-BE32-E72D297353CC}">
                  <c16:uniqueId val="{00000011-9DE9-4FAA-9E21-878EC412646F}"/>
                </c:ext>
              </c:extLst>
            </c:dLbl>
            <c:dLbl>
              <c:idx val="9"/>
              <c:layout>
                <c:manualLayout>
                  <c:x val="-0.10711225364181665"/>
                  <c:y val="4.1250831669993354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3311053984575835"/>
                      <c:h val="0.12622754491017965"/>
                    </c:manualLayout>
                  </c15:layout>
                </c:ext>
                <c:ext xmlns:c16="http://schemas.microsoft.com/office/drawing/2014/chart" uri="{C3380CC4-5D6E-409C-BE32-E72D297353CC}">
                  <c16:uniqueId val="{00000013-9DE9-4FAA-9E21-878EC412646F}"/>
                </c:ext>
              </c:extLst>
            </c:dLbl>
            <c:dLbl>
              <c:idx val="10"/>
              <c:layout>
                <c:manualLayout>
                  <c:x val="-7.1524671241287641E-2"/>
                  <c:y val="0.1252446183953033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9DE9-4FAA-9E21-878EC412646F}"/>
                </c:ext>
              </c:extLst>
            </c:dLbl>
            <c:dLbl>
              <c:idx val="11"/>
              <c:layout>
                <c:manualLayout>
                  <c:x val="-0.11550532442572826"/>
                  <c:y val="-5.8202572990447662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9DE9-4FAA-9E21-878EC412646F}"/>
                </c:ext>
              </c:extLst>
            </c:dLbl>
            <c:dLbl>
              <c:idx val="12"/>
              <c:layout>
                <c:manualLayout>
                  <c:x val="-0.11738851398208561"/>
                  <c:y val="-4.351902622970794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9DE9-4FAA-9E21-878EC412646F}"/>
                </c:ext>
              </c:extLst>
            </c:dLbl>
            <c:spPr>
              <a:noFill/>
              <a:ln w="3175">
                <a:solidFill>
                  <a:sysClr val="windowText" lastClr="000000"/>
                </a:solid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showLeaderLines val="1"/>
            <c:leaderLines>
              <c:spPr>
                <a:ln w="9525">
                  <a:solidFill>
                    <a:schemeClr val="tx1"/>
                  </a:solidFill>
                </a:ln>
                <a:effectLst/>
              </c:spPr>
            </c:leaderLines>
            <c:extLst>
              <c:ext xmlns:c15="http://schemas.microsoft.com/office/drawing/2012/chart" uri="{CE6537A1-D6FC-4f65-9D91-7224C49458BB}"/>
            </c:extLst>
          </c:dLbls>
          <c:cat>
            <c:strRef>
              <c:f>'Gráfico AGR'!$B$9:$B$21</c:f>
              <c:strCache>
                <c:ptCount val="13"/>
                <c:pt idx="0">
                  <c:v>Planeación institucional</c:v>
                </c:pt>
                <c:pt idx="1">
                  <c:v>Participación ciudadana
</c:v>
                </c:pt>
                <c:pt idx="2">
                  <c:v>Auditorias</c:v>
                </c:pt>
                <c:pt idx="3">
                  <c:v>Administrativo sancionatorio</c:v>
                </c:pt>
                <c:pt idx="4">
                  <c:v>Responsabilidad fiscal</c:v>
                </c:pt>
                <c:pt idx="5">
                  <c:v>Cobro Coactivo</c:v>
                </c:pt>
                <c:pt idx="6">
                  <c:v>Talento humano</c:v>
                </c:pt>
                <c:pt idx="7">
                  <c:v>Gestión financiera </c:v>
                </c:pt>
                <c:pt idx="8">
                  <c:v>Adquisición de bienes y servicios</c:v>
                </c:pt>
                <c:pt idx="9">
                  <c:v>Infraestructura</c:v>
                </c:pt>
                <c:pt idx="10">
                  <c:v>Gestión documental</c:v>
                </c:pt>
                <c:pt idx="11">
                  <c:v>Gestión jurídica
</c:v>
                </c:pt>
                <c:pt idx="12">
                  <c:v>Evaluación, análisis y mejora</c:v>
                </c:pt>
              </c:strCache>
            </c:strRef>
          </c:cat>
          <c:val>
            <c:numRef>
              <c:f>'Gráfico AGR'!$C$9:$C$21</c:f>
              <c:numCache>
                <c:formatCode>General</c:formatCode>
                <c:ptCount val="13"/>
                <c:pt idx="0">
                  <c:v>#N/A</c:v>
                </c:pt>
                <c:pt idx="1">
                  <c:v>#N/A</c:v>
                </c:pt>
                <c:pt idx="2">
                  <c:v>2</c:v>
                </c:pt>
                <c:pt idx="3">
                  <c:v>#N/A</c:v>
                </c:pt>
                <c:pt idx="4">
                  <c:v>1</c:v>
                </c:pt>
                <c:pt idx="5">
                  <c:v>1</c:v>
                </c:pt>
                <c:pt idx="6">
                  <c:v>2</c:v>
                </c:pt>
                <c:pt idx="7">
                  <c:v>5</c:v>
                </c:pt>
                <c:pt idx="8">
                  <c:v>2</c:v>
                </c:pt>
                <c:pt idx="9">
                  <c:v>#N/A</c:v>
                </c:pt>
                <c:pt idx="10">
                  <c:v>#N/A</c:v>
                </c:pt>
                <c:pt idx="11">
                  <c:v>#N/A</c:v>
                </c:pt>
                <c:pt idx="12">
                  <c:v>#N/A</c:v>
                </c:pt>
              </c:numCache>
            </c:numRef>
          </c:val>
          <c:extLst>
            <c:ext xmlns:c16="http://schemas.microsoft.com/office/drawing/2014/chart" uri="{C3380CC4-5D6E-409C-BE32-E72D297353CC}">
              <c16:uniqueId val="{0000001A-9DE9-4FAA-9E21-878EC412646F}"/>
            </c:ext>
          </c:extLst>
        </c:ser>
        <c:dLbls>
          <c:showLegendKey val="0"/>
          <c:showVal val="1"/>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a:noFill/>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Infraestructura</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CF-400D-828A-B717AC52EA0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CF-400D-828A-B717AC52EA0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CF-400D-828A-B717AC52EA0E}"/>
              </c:ext>
            </c:extLst>
          </c:dPt>
          <c:cat>
            <c:strRef>
              <c:f>'Gráfico AGR'!$W$85:$W$87</c:f>
              <c:strCache>
                <c:ptCount val="3"/>
                <c:pt idx="0">
                  <c:v>Cumplida y efectiva</c:v>
                </c:pt>
                <c:pt idx="1">
                  <c:v>En avance</c:v>
                </c:pt>
                <c:pt idx="2">
                  <c:v>Sin accion ejecutada</c:v>
                </c:pt>
              </c:strCache>
            </c:strRef>
          </c:cat>
          <c:val>
            <c:numRef>
              <c:f>'Gráfico AGR'!$X$85:$X$87</c:f>
              <c:numCache>
                <c:formatCode>General</c:formatCode>
                <c:ptCount val="3"/>
                <c:pt idx="0">
                  <c:v>0</c:v>
                </c:pt>
                <c:pt idx="1">
                  <c:v>0</c:v>
                </c:pt>
                <c:pt idx="2">
                  <c:v>0</c:v>
                </c:pt>
              </c:numCache>
            </c:numRef>
          </c:val>
          <c:extLst>
            <c:ext xmlns:c16="http://schemas.microsoft.com/office/drawing/2014/chart" uri="{C3380CC4-5D6E-409C-BE32-E72D297353CC}">
              <c16:uniqueId val="{00000006-6DCF-400D-828A-B717AC52EA0E}"/>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Cobro Coactivo</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826-4E39-B702-5B0349809A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826-4E39-B702-5B0349809A0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826-4E39-B702-5B0349809A03}"/>
              </c:ext>
            </c:extLst>
          </c:dPt>
          <c:cat>
            <c:strRef>
              <c:f>'Gráfico AGR'!$AF$62:$AF$64</c:f>
              <c:strCache>
                <c:ptCount val="3"/>
                <c:pt idx="0">
                  <c:v>Cumplida y efectiva</c:v>
                </c:pt>
                <c:pt idx="1">
                  <c:v>En avance</c:v>
                </c:pt>
                <c:pt idx="2">
                  <c:v>Sin accion ejecutada</c:v>
                </c:pt>
              </c:strCache>
            </c:strRef>
          </c:cat>
          <c:val>
            <c:numRef>
              <c:f>'Gráfico AGR'!$AG$62:$AG$64</c:f>
              <c:numCache>
                <c:formatCode>General</c:formatCode>
                <c:ptCount val="3"/>
                <c:pt idx="0">
                  <c:v>0</c:v>
                </c:pt>
                <c:pt idx="1">
                  <c:v>0</c:v>
                </c:pt>
                <c:pt idx="2">
                  <c:v>0</c:v>
                </c:pt>
              </c:numCache>
            </c:numRef>
          </c:val>
          <c:extLst>
            <c:ext xmlns:c16="http://schemas.microsoft.com/office/drawing/2014/chart" uri="{C3380CC4-5D6E-409C-BE32-E72D297353CC}">
              <c16:uniqueId val="{00000006-C826-4E39-B702-5B0349809A03}"/>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Gestion</a:t>
            </a:r>
            <a:r>
              <a:rPr lang="es-ES" b="1" baseline="0">
                <a:solidFill>
                  <a:sysClr val="windowText" lastClr="000000"/>
                </a:solidFill>
              </a:rPr>
              <a:t> Documental</a:t>
            </a:r>
            <a:endParaRPr lang="es-E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manualLayout>
          <c:layoutTarget val="inner"/>
          <c:xMode val="edge"/>
          <c:yMode val="edge"/>
          <c:x val="0.2985627734033246"/>
          <c:y val="0.14856481481481484"/>
          <c:w val="0.41676356080489935"/>
          <c:h val="0.6946059346748322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6AA-4856-9F43-93E77AD416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6AA-4856-9F43-93E77AD416A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6AA-4856-9F43-93E77AD416A9}"/>
              </c:ext>
            </c:extLst>
          </c:dPt>
          <c:cat>
            <c:strRef>
              <c:f>'Gráfico CI'!$AI$82:$AI$84</c:f>
              <c:strCache>
                <c:ptCount val="3"/>
                <c:pt idx="0">
                  <c:v>Cumplida y efectiva</c:v>
                </c:pt>
                <c:pt idx="1">
                  <c:v>En avance</c:v>
                </c:pt>
                <c:pt idx="2">
                  <c:v>Sin accion ejecutada</c:v>
                </c:pt>
              </c:strCache>
            </c:strRef>
          </c:cat>
          <c:val>
            <c:numRef>
              <c:f>'Gráfico CI'!$AJ$82:$AJ$84</c:f>
              <c:numCache>
                <c:formatCode>General</c:formatCode>
                <c:ptCount val="3"/>
                <c:pt idx="0">
                  <c:v>0</c:v>
                </c:pt>
                <c:pt idx="1">
                  <c:v>0</c:v>
                </c:pt>
                <c:pt idx="2">
                  <c:v>12</c:v>
                </c:pt>
              </c:numCache>
            </c:numRef>
          </c:val>
          <c:extLst>
            <c:ext xmlns:c16="http://schemas.microsoft.com/office/drawing/2014/chart" uri="{C3380CC4-5D6E-409C-BE32-E72D297353CC}">
              <c16:uniqueId val="{00000006-16AA-4856-9F43-93E77AD416A9}"/>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Gestion</a:t>
            </a:r>
            <a:r>
              <a:rPr lang="es-ES" b="1" baseline="0">
                <a:solidFill>
                  <a:sysClr val="windowText" lastClr="000000"/>
                </a:solidFill>
              </a:rPr>
              <a:t> Juridica</a:t>
            </a:r>
            <a:endParaRPr lang="es-E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C1A-43F2-A135-2C0678CE4D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C1A-43F2-A135-2C0678CE4D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C1A-43F2-A135-2C0678CE4D63}"/>
              </c:ext>
            </c:extLst>
          </c:dPt>
          <c:cat>
            <c:strRef>
              <c:f>'Gráfico AGR'!$AM$85:$AM$87</c:f>
              <c:strCache>
                <c:ptCount val="3"/>
                <c:pt idx="0">
                  <c:v>Cumplida y efectiva</c:v>
                </c:pt>
                <c:pt idx="1">
                  <c:v>En avance</c:v>
                </c:pt>
                <c:pt idx="2">
                  <c:v>Sin accion ejecutada</c:v>
                </c:pt>
              </c:strCache>
            </c:strRef>
          </c:cat>
          <c:val>
            <c:numRef>
              <c:f>'Gráfico AGR'!$AN$85:$AN$87</c:f>
              <c:numCache>
                <c:formatCode>General</c:formatCode>
                <c:ptCount val="3"/>
                <c:pt idx="0">
                  <c:v>0</c:v>
                </c:pt>
                <c:pt idx="1">
                  <c:v>0</c:v>
                </c:pt>
                <c:pt idx="2">
                  <c:v>0</c:v>
                </c:pt>
              </c:numCache>
            </c:numRef>
          </c:val>
          <c:extLst>
            <c:ext xmlns:c16="http://schemas.microsoft.com/office/drawing/2014/chart" uri="{C3380CC4-5D6E-409C-BE32-E72D297353CC}">
              <c16:uniqueId val="{00000006-CC1A-43F2-A135-2C0678CE4D63}"/>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Evaluacion</a:t>
            </a:r>
            <a:r>
              <a:rPr lang="es-ES" b="1" baseline="0">
                <a:solidFill>
                  <a:sysClr val="windowText" lastClr="000000"/>
                </a:solidFill>
              </a:rPr>
              <a:t>, analisis y mejora</a:t>
            </a:r>
            <a:endParaRPr lang="es-E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2D-400F-9AB2-CBE3283C9F6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2D-400F-9AB2-CBE3283C9F6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E2D-400F-9AB2-CBE3283C9F67}"/>
              </c:ext>
            </c:extLst>
          </c:dPt>
          <c:cat>
            <c:strRef>
              <c:f>'Gráfico AGR'!$AF$108:$AF$110</c:f>
              <c:strCache>
                <c:ptCount val="3"/>
                <c:pt idx="0">
                  <c:v>Cumplida y efectiva</c:v>
                </c:pt>
                <c:pt idx="1">
                  <c:v>En avance</c:v>
                </c:pt>
                <c:pt idx="2">
                  <c:v>Sin accion ejecutada</c:v>
                </c:pt>
              </c:strCache>
            </c:strRef>
          </c:cat>
          <c:val>
            <c:numRef>
              <c:f>'Gráfico AGR'!$AG$108:$AG$110</c:f>
              <c:numCache>
                <c:formatCode>General</c:formatCode>
                <c:ptCount val="3"/>
                <c:pt idx="0">
                  <c:v>0</c:v>
                </c:pt>
                <c:pt idx="1">
                  <c:v>0</c:v>
                </c:pt>
                <c:pt idx="2">
                  <c:v>0</c:v>
                </c:pt>
              </c:numCache>
            </c:numRef>
          </c:val>
          <c:extLst>
            <c:ext xmlns:c16="http://schemas.microsoft.com/office/drawing/2014/chart" uri="{C3380CC4-5D6E-409C-BE32-E72D297353CC}">
              <c16:uniqueId val="{00000006-3E2D-400F-9AB2-CBE3283C9F67}"/>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a:t>Estado</a:t>
            </a:r>
            <a:r>
              <a:rPr lang="es-ES" b="1" baseline="0"/>
              <a:t> de las Acciones de Mejora</a:t>
            </a:r>
            <a:endParaRPr lang="es-E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C4F-42FD-B875-90F5C19D555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C4F-42FD-B875-90F5C19D555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C4F-42FD-B875-90F5C19D5559}"/>
              </c:ext>
            </c:extLst>
          </c:dPt>
          <c:cat>
            <c:strRef>
              <c:f>'Gráfico AGR'!$B$36:$B$38</c:f>
              <c:strCache>
                <c:ptCount val="3"/>
                <c:pt idx="0">
                  <c:v>Cumplida y efectiva</c:v>
                </c:pt>
                <c:pt idx="1">
                  <c:v>En avance</c:v>
                </c:pt>
                <c:pt idx="2">
                  <c:v>Sin acción ejecutada</c:v>
                </c:pt>
              </c:strCache>
            </c:strRef>
          </c:cat>
          <c:val>
            <c:numRef>
              <c:f>'Gráfico AGR'!$C$36:$C$38</c:f>
              <c:numCache>
                <c:formatCode>General</c:formatCode>
                <c:ptCount val="3"/>
              </c:numCache>
            </c:numRef>
          </c:val>
          <c:extLst>
            <c:ext xmlns:c16="http://schemas.microsoft.com/office/drawing/2014/chart" uri="{C3380CC4-5D6E-409C-BE32-E72D297353CC}">
              <c16:uniqueId val="{00000000-A883-4728-A506-53B94D05EE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7-3C4F-42FD-B875-90F5C19D555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9-3C4F-42FD-B875-90F5C19D555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B-3C4F-42FD-B875-90F5C19D5559}"/>
              </c:ext>
            </c:extLst>
          </c:dPt>
          <c:cat>
            <c:strRef>
              <c:f>'Gráfico AGR'!$B$36:$B$38</c:f>
              <c:strCache>
                <c:ptCount val="3"/>
                <c:pt idx="0">
                  <c:v>Cumplida y efectiva</c:v>
                </c:pt>
                <c:pt idx="1">
                  <c:v>En avance</c:v>
                </c:pt>
                <c:pt idx="2">
                  <c:v>Sin acción ejecutada</c:v>
                </c:pt>
              </c:strCache>
            </c:strRef>
          </c:cat>
          <c:val>
            <c:numRef>
              <c:f>'Gráfico AGR'!$D$36:$D$38</c:f>
              <c:numCache>
                <c:formatCode>General</c:formatCode>
                <c:ptCount val="3"/>
                <c:pt idx="0">
                  <c:v>0</c:v>
                </c:pt>
                <c:pt idx="1">
                  <c:v>0</c:v>
                </c:pt>
                <c:pt idx="2">
                  <c:v>0</c:v>
                </c:pt>
              </c:numCache>
            </c:numRef>
          </c:val>
          <c:extLst>
            <c:ext xmlns:c16="http://schemas.microsoft.com/office/drawing/2014/chart" uri="{C3380CC4-5D6E-409C-BE32-E72D297353CC}">
              <c16:uniqueId val="{00000001-A883-4728-A506-53B94D05EE41}"/>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64189879369916E-2"/>
          <c:y val="0"/>
          <c:w val="0.84214870039211598"/>
          <c:h val="1"/>
        </c:manualLayout>
      </c:layout>
      <c:doughnutChart>
        <c:varyColors val="1"/>
        <c:ser>
          <c:idx val="0"/>
          <c:order val="0"/>
          <c:tx>
            <c:strRef>
              <c:f>'Gráfico CI'!$C$7</c:f>
              <c:strCache>
                <c:ptCount val="1"/>
                <c:pt idx="0">
                  <c:v>Hallazgos</c:v>
                </c:pt>
              </c:strCache>
            </c:strRef>
          </c:tx>
          <c:explosion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44C-469A-A8F7-0FFBD3DC797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44C-469A-A8F7-0FFBD3DC797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B44C-469A-A8F7-0FFBD3DC797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B44C-469A-A8F7-0FFBD3DC7976}"/>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44C-469A-A8F7-0FFBD3DC7976}"/>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44C-469A-A8F7-0FFBD3DC7976}"/>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B44C-469A-A8F7-0FFBD3DC7976}"/>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B44C-469A-A8F7-0FFBD3DC7976}"/>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B44C-469A-A8F7-0FFBD3DC7976}"/>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B44C-469A-A8F7-0FFBD3DC7976}"/>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B44C-469A-A8F7-0FFBD3DC7976}"/>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B44C-469A-A8F7-0FFBD3DC7976}"/>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B44C-469A-A8F7-0FFBD3DC7976}"/>
              </c:ext>
            </c:extLst>
          </c:dPt>
          <c:dLbls>
            <c:dLbl>
              <c:idx val="1"/>
              <c:layout>
                <c:manualLayout>
                  <c:x val="0.20340040768180842"/>
                  <c:y val="-1.0229452947088102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1446959241271187"/>
                      <c:h val="7.8504999921821458E-2"/>
                    </c:manualLayout>
                  </c15:layout>
                </c:ext>
                <c:ext xmlns:c16="http://schemas.microsoft.com/office/drawing/2014/chart" uri="{C3380CC4-5D6E-409C-BE32-E72D297353CC}">
                  <c16:uniqueId val="{00000003-B44C-469A-A8F7-0FFBD3DC7976}"/>
                </c:ext>
              </c:extLst>
            </c:dLbl>
            <c:dLbl>
              <c:idx val="2"/>
              <c:layout>
                <c:manualLayout>
                  <c:x val="0.15277151726116006"/>
                  <c:y val="-6.443509779436736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0678690227988852"/>
                      <c:h val="9.7994668474659846E-2"/>
                    </c:manualLayout>
                  </c15:layout>
                </c:ext>
                <c:ext xmlns:c16="http://schemas.microsoft.com/office/drawing/2014/chart" uri="{C3380CC4-5D6E-409C-BE32-E72D297353CC}">
                  <c16:uniqueId val="{00000005-B44C-469A-A8F7-0FFBD3DC7976}"/>
                </c:ext>
              </c:extLst>
            </c:dLbl>
            <c:dLbl>
              <c:idx val="4"/>
              <c:layout>
                <c:manualLayout>
                  <c:x val="0.13370991852050373"/>
                  <c:y val="-1.2838668074958728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1288767166514212"/>
                      <c:h val="6.4074185500954589E-2"/>
                    </c:manualLayout>
                  </c15:layout>
                </c:ext>
                <c:ext xmlns:c16="http://schemas.microsoft.com/office/drawing/2014/chart" uri="{C3380CC4-5D6E-409C-BE32-E72D297353CC}">
                  <c16:uniqueId val="{00000009-B44C-469A-A8F7-0FFBD3DC7976}"/>
                </c:ext>
              </c:extLst>
            </c:dLbl>
            <c:dLbl>
              <c:idx val="5"/>
              <c:layout>
                <c:manualLayout>
                  <c:x val="-0.19203072008378019"/>
                  <c:y val="-1.8027185517154459E-3"/>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9.4971290542409686E-2"/>
                      <c:h val="0.13590417636151644"/>
                    </c:manualLayout>
                  </c15:layout>
                </c:ext>
                <c:ext xmlns:c16="http://schemas.microsoft.com/office/drawing/2014/chart" uri="{C3380CC4-5D6E-409C-BE32-E72D297353CC}">
                  <c16:uniqueId val="{0000000B-B44C-469A-A8F7-0FFBD3DC7976}"/>
                </c:ext>
              </c:extLst>
            </c:dLbl>
            <c:dLbl>
              <c:idx val="6"/>
              <c:layout>
                <c:manualLayout>
                  <c:x val="0.22222215082500194"/>
                  <c:y val="-3.5948648023511789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7.8600068350206512E-2"/>
                      <c:h val="8.6328110467890462E-2"/>
                    </c:manualLayout>
                  </c15:layout>
                </c:ext>
                <c:ext xmlns:c16="http://schemas.microsoft.com/office/drawing/2014/chart" uri="{C3380CC4-5D6E-409C-BE32-E72D297353CC}">
                  <c16:uniqueId val="{0000000D-B44C-469A-A8F7-0FFBD3DC7976}"/>
                </c:ext>
              </c:extLst>
            </c:dLbl>
            <c:dLbl>
              <c:idx val="7"/>
              <c:layout>
                <c:manualLayout>
                  <c:x val="0.19451922622782691"/>
                  <c:y val="0.13029950023370365"/>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5976398194441632"/>
                      <c:h val="9.7828661828230357E-2"/>
                    </c:manualLayout>
                  </c15:layout>
                </c:ext>
                <c:ext xmlns:c16="http://schemas.microsoft.com/office/drawing/2014/chart" uri="{C3380CC4-5D6E-409C-BE32-E72D297353CC}">
                  <c16:uniqueId val="{0000000F-B44C-469A-A8F7-0FFBD3DC7976}"/>
                </c:ext>
              </c:extLst>
            </c:dLbl>
            <c:dLbl>
              <c:idx val="8"/>
              <c:layout>
                <c:manualLayout>
                  <c:x val="-0.11916023993144817"/>
                  <c:y val="-7.8537066428340296E-2"/>
                </c:manualLayout>
              </c:layout>
              <c:spPr>
                <a:noFill/>
                <a:ln w="3175">
                  <a:solidFill>
                    <a:sysClr val="windowText" lastClr="000000"/>
                  </a:solid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1933553292984907"/>
                      <c:h val="0.16451197025029404"/>
                    </c:manualLayout>
                  </c15:layout>
                </c:ext>
                <c:ext xmlns:c16="http://schemas.microsoft.com/office/drawing/2014/chart" uri="{C3380CC4-5D6E-409C-BE32-E72D297353CC}">
                  <c16:uniqueId val="{00000011-B44C-469A-A8F7-0FFBD3DC7976}"/>
                </c:ext>
              </c:extLst>
            </c:dLbl>
            <c:dLbl>
              <c:idx val="10"/>
              <c:layout>
                <c:manualLayout>
                  <c:x val="-7.1524671241287641E-2"/>
                  <c:y val="0.1252446183953033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B44C-469A-A8F7-0FFBD3DC7976}"/>
                </c:ext>
              </c:extLst>
            </c:dLbl>
            <c:dLbl>
              <c:idx val="11"/>
              <c:layout>
                <c:manualLayout>
                  <c:x val="-0.11550532442572826"/>
                  <c:y val="-5.8202572990447662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44C-469A-A8F7-0FFBD3DC7976}"/>
                </c:ext>
              </c:extLst>
            </c:dLbl>
            <c:dLbl>
              <c:idx val="12"/>
              <c:layout>
                <c:manualLayout>
                  <c:x val="-0.11738851398208561"/>
                  <c:y val="-4.351902622970794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B44C-469A-A8F7-0FFBD3DC7976}"/>
                </c:ext>
              </c:extLst>
            </c:dLbl>
            <c:spPr>
              <a:noFill/>
              <a:ln w="3175">
                <a:solidFill>
                  <a:sysClr val="windowText" lastClr="000000"/>
                </a:solid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1"/>
            <c:showSerName val="0"/>
            <c:showPercent val="1"/>
            <c:showBubbleSize val="0"/>
            <c:showLeaderLines val="1"/>
            <c:leaderLines>
              <c:spPr>
                <a:ln w="9525">
                  <a:solidFill>
                    <a:schemeClr val="tx1"/>
                  </a:solidFill>
                </a:ln>
                <a:effectLst/>
              </c:spPr>
            </c:leaderLines>
            <c:extLst>
              <c:ext xmlns:c15="http://schemas.microsoft.com/office/drawing/2012/chart" uri="{CE6537A1-D6FC-4f65-9D91-7224C49458BB}"/>
            </c:extLst>
          </c:dLbls>
          <c:cat>
            <c:strRef>
              <c:f>'Gráfico CI'!$B$8:$B$20</c:f>
              <c:strCache>
                <c:ptCount val="13"/>
                <c:pt idx="0">
                  <c:v>Planeación institucional</c:v>
                </c:pt>
                <c:pt idx="1">
                  <c:v>Participación ciudadana
</c:v>
                </c:pt>
                <c:pt idx="2">
                  <c:v>Auditorias</c:v>
                </c:pt>
                <c:pt idx="3">
                  <c:v>Administrativo sancionatorio</c:v>
                </c:pt>
                <c:pt idx="4">
                  <c:v>Responsabilidad fiscal</c:v>
                </c:pt>
                <c:pt idx="5">
                  <c:v>Cobro Coactivo</c:v>
                </c:pt>
                <c:pt idx="6">
                  <c:v>Talento humano</c:v>
                </c:pt>
                <c:pt idx="7">
                  <c:v>Gestión financiera </c:v>
                </c:pt>
                <c:pt idx="8">
                  <c:v>Adquisición de bienes y
servicios</c:v>
                </c:pt>
                <c:pt idx="9">
                  <c:v>Infraestructura</c:v>
                </c:pt>
                <c:pt idx="10">
                  <c:v>Gestión documental</c:v>
                </c:pt>
                <c:pt idx="11">
                  <c:v>Gestión jurídica
</c:v>
                </c:pt>
                <c:pt idx="12">
                  <c:v>Evaluación, análisis y mejora</c:v>
                </c:pt>
              </c:strCache>
            </c:strRef>
          </c:cat>
          <c:val>
            <c:numRef>
              <c:f>'Gráfico CI'!$C$8:$C$20</c:f>
              <c:numCache>
                <c:formatCode>General</c:formatCode>
                <c:ptCount val="13"/>
                <c:pt idx="0">
                  <c:v>#N/A</c:v>
                </c:pt>
                <c:pt idx="1">
                  <c:v>#N/A</c:v>
                </c:pt>
                <c:pt idx="2">
                  <c:v>#N/A</c:v>
                </c:pt>
                <c:pt idx="3">
                  <c:v>#N/A</c:v>
                </c:pt>
                <c:pt idx="4">
                  <c:v>#N/A</c:v>
                </c:pt>
                <c:pt idx="5">
                  <c:v>#N/A</c:v>
                </c:pt>
                <c:pt idx="6">
                  <c:v>#N/A</c:v>
                </c:pt>
                <c:pt idx="7">
                  <c:v>5</c:v>
                </c:pt>
                <c:pt idx="8">
                  <c:v>#N/A</c:v>
                </c:pt>
                <c:pt idx="9">
                  <c:v>#N/A</c:v>
                </c:pt>
                <c:pt idx="10">
                  <c:v>12</c:v>
                </c:pt>
                <c:pt idx="11">
                  <c:v>#N/A</c:v>
                </c:pt>
                <c:pt idx="12">
                  <c:v>#N/A</c:v>
                </c:pt>
              </c:numCache>
            </c:numRef>
          </c:val>
          <c:extLst>
            <c:ext xmlns:c16="http://schemas.microsoft.com/office/drawing/2014/chart" uri="{C3380CC4-5D6E-409C-BE32-E72D297353CC}">
              <c16:uniqueId val="{0000001A-B44C-469A-A8F7-0FFBD3DC7976}"/>
            </c:ext>
          </c:extLst>
        </c:ser>
        <c:dLbls>
          <c:showLegendKey val="0"/>
          <c:showVal val="1"/>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Planeación</a:t>
            </a:r>
            <a:r>
              <a:rPr lang="es-ES" b="1" baseline="0">
                <a:solidFill>
                  <a:sysClr val="windowText" lastClr="000000"/>
                </a:solidFill>
              </a:rPr>
              <a:t> Institucional</a:t>
            </a:r>
            <a:endParaRPr lang="es-E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6A-4877-8913-135572821CA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D6A-4877-8913-135572821CA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D6A-4877-8913-135572821CAA}"/>
              </c:ext>
            </c:extLst>
          </c:dPt>
          <c:cat>
            <c:strRef>
              <c:f>'Gráfico CI'!$Z$16:$Z$18</c:f>
              <c:strCache>
                <c:ptCount val="3"/>
                <c:pt idx="0">
                  <c:v>Cumplida y efectiva</c:v>
                </c:pt>
                <c:pt idx="1">
                  <c:v>En avance</c:v>
                </c:pt>
                <c:pt idx="2">
                  <c:v>Sin accion ejecutada</c:v>
                </c:pt>
              </c:strCache>
            </c:strRef>
          </c:cat>
          <c:val>
            <c:numRef>
              <c:f>'Gráfico CI'!$AA$16:$AA$18</c:f>
              <c:numCache>
                <c:formatCode>General</c:formatCode>
                <c:ptCount val="3"/>
                <c:pt idx="0">
                  <c:v>0</c:v>
                </c:pt>
                <c:pt idx="1">
                  <c:v>0</c:v>
                </c:pt>
                <c:pt idx="2">
                  <c:v>0</c:v>
                </c:pt>
              </c:numCache>
            </c:numRef>
          </c:val>
          <c:extLst>
            <c:ext xmlns:c16="http://schemas.microsoft.com/office/drawing/2014/chart" uri="{C3380CC4-5D6E-409C-BE32-E72D297353CC}">
              <c16:uniqueId val="{00000000-E1F0-4F40-A53B-2DAE0AAAA5F2}"/>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a:t>Participacion</a:t>
            </a:r>
            <a:r>
              <a:rPr lang="es-ES" b="1" baseline="0"/>
              <a:t> Ciudadana</a:t>
            </a:r>
            <a:endParaRPr lang="es-E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3E-4CB4-94D7-82EFD0B960D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3E-4CB4-94D7-82EFD0B960D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3E-4CB4-94D7-82EFD0B960DD}"/>
              </c:ext>
            </c:extLst>
          </c:dPt>
          <c:cat>
            <c:strRef>
              <c:f>'Gráfico CI'!$Z$38:$Z$40</c:f>
              <c:strCache>
                <c:ptCount val="3"/>
                <c:pt idx="0">
                  <c:v>Cumplida y efectiva</c:v>
                </c:pt>
                <c:pt idx="1">
                  <c:v>En avance</c:v>
                </c:pt>
                <c:pt idx="2">
                  <c:v>Sin accion ejecutada</c:v>
                </c:pt>
              </c:strCache>
            </c:strRef>
          </c:cat>
          <c:val>
            <c:numRef>
              <c:f>'Gráfico CI'!$AA$38:$AA$40</c:f>
              <c:numCache>
                <c:formatCode>General</c:formatCode>
                <c:ptCount val="3"/>
                <c:pt idx="0">
                  <c:v>0</c:v>
                </c:pt>
                <c:pt idx="1">
                  <c:v>0</c:v>
                </c:pt>
                <c:pt idx="2">
                  <c:v>0</c:v>
                </c:pt>
              </c:numCache>
            </c:numRef>
          </c:val>
          <c:extLst>
            <c:ext xmlns:c16="http://schemas.microsoft.com/office/drawing/2014/chart" uri="{C3380CC4-5D6E-409C-BE32-E72D297353CC}">
              <c16:uniqueId val="{00000000-5C07-4222-82CD-73C9BE6F02E1}"/>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Auditoria</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19-49D4-94FD-3E863AB141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19-49D4-94FD-3E863AB141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19-49D4-94FD-3E863AB14191}"/>
              </c:ext>
            </c:extLst>
          </c:dPt>
          <c:cat>
            <c:strRef>
              <c:f>'Gráfico CI'!$Z$62:$Z$64</c:f>
              <c:strCache>
                <c:ptCount val="3"/>
                <c:pt idx="0">
                  <c:v>Cumplida y efectiva</c:v>
                </c:pt>
                <c:pt idx="1">
                  <c:v>En avance</c:v>
                </c:pt>
                <c:pt idx="2">
                  <c:v>Sin accion ejecutada</c:v>
                </c:pt>
              </c:strCache>
            </c:strRef>
          </c:cat>
          <c:val>
            <c:numRef>
              <c:f>'Gráfico CI'!$AA$62:$AA$64</c:f>
              <c:numCache>
                <c:formatCode>General</c:formatCode>
                <c:ptCount val="3"/>
                <c:pt idx="0">
                  <c:v>0</c:v>
                </c:pt>
                <c:pt idx="1">
                  <c:v>0</c:v>
                </c:pt>
                <c:pt idx="2">
                  <c:v>0</c:v>
                </c:pt>
              </c:numCache>
            </c:numRef>
          </c:val>
          <c:extLst>
            <c:ext xmlns:c16="http://schemas.microsoft.com/office/drawing/2014/chart" uri="{C3380CC4-5D6E-409C-BE32-E72D297353CC}">
              <c16:uniqueId val="{00000000-6C86-4D3F-A828-431545836807}"/>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Planeación</a:t>
            </a:r>
            <a:r>
              <a:rPr lang="es-ES" b="1" baseline="0">
                <a:solidFill>
                  <a:sysClr val="windowText" lastClr="000000"/>
                </a:solidFill>
              </a:rPr>
              <a:t> Institucional</a:t>
            </a:r>
            <a:endParaRPr lang="es-E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485-4BB2-9D14-6F0A3596678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485-4BB2-9D14-6F0A3596678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485-4BB2-9D14-6F0A35966788}"/>
              </c:ext>
            </c:extLst>
          </c:dPt>
          <c:cat>
            <c:strRef>
              <c:f>'Gráfico AGR'!$W$17:$W$19</c:f>
              <c:strCache>
                <c:ptCount val="3"/>
                <c:pt idx="0">
                  <c:v>Cumplida y efectiva</c:v>
                </c:pt>
                <c:pt idx="1">
                  <c:v>En avance</c:v>
                </c:pt>
                <c:pt idx="2">
                  <c:v>Sin accion ejecutada</c:v>
                </c:pt>
              </c:strCache>
            </c:strRef>
          </c:cat>
          <c:val>
            <c:numRef>
              <c:f>'Gráfico AGR'!$X$17:$X$19</c:f>
              <c:numCache>
                <c:formatCode>General</c:formatCode>
                <c:ptCount val="3"/>
                <c:pt idx="0">
                  <c:v>0</c:v>
                </c:pt>
                <c:pt idx="1">
                  <c:v>0</c:v>
                </c:pt>
                <c:pt idx="2">
                  <c:v>0</c:v>
                </c:pt>
              </c:numCache>
            </c:numRef>
          </c:val>
          <c:extLst>
            <c:ext xmlns:c16="http://schemas.microsoft.com/office/drawing/2014/chart" uri="{C3380CC4-5D6E-409C-BE32-E72D297353CC}">
              <c16:uniqueId val="{00000006-E485-4BB2-9D14-6F0A35966788}"/>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Adminsitrativo Sancionatoria</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5FD-4971-B254-AECCB1339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5FD-4971-B254-AECCB1339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5FD-4971-B254-AECCB1339B69}"/>
              </c:ext>
            </c:extLst>
          </c:dPt>
          <c:cat>
            <c:strRef>
              <c:f>'Gráfico CI'!$AH$16:$AH$18</c:f>
              <c:strCache>
                <c:ptCount val="3"/>
                <c:pt idx="0">
                  <c:v>Cumplida y efectiva</c:v>
                </c:pt>
                <c:pt idx="1">
                  <c:v>En avance</c:v>
                </c:pt>
                <c:pt idx="2">
                  <c:v>Sin accion ejecutada</c:v>
                </c:pt>
              </c:strCache>
            </c:strRef>
          </c:cat>
          <c:val>
            <c:numRef>
              <c:f>'Gráfico CI'!$AI$16:$AI$18</c:f>
              <c:numCache>
                <c:formatCode>General</c:formatCode>
                <c:ptCount val="3"/>
                <c:pt idx="0">
                  <c:v>0</c:v>
                </c:pt>
                <c:pt idx="1">
                  <c:v>0</c:v>
                </c:pt>
                <c:pt idx="2">
                  <c:v>0</c:v>
                </c:pt>
              </c:numCache>
            </c:numRef>
          </c:val>
          <c:extLst>
            <c:ext xmlns:c16="http://schemas.microsoft.com/office/drawing/2014/chart" uri="{C3380CC4-5D6E-409C-BE32-E72D297353CC}">
              <c16:uniqueId val="{00000000-7023-453C-9506-6840FD51B944}"/>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a:t>Responsabilidad Fiscal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CE-492C-81B0-264A201AA8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CE-492C-81B0-264A201AA8B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CE-492C-81B0-264A201AA8B7}"/>
              </c:ext>
            </c:extLst>
          </c:dPt>
          <c:cat>
            <c:strRef>
              <c:f>'Gráfico CI'!$AH$37:$AH$39</c:f>
              <c:strCache>
                <c:ptCount val="3"/>
                <c:pt idx="0">
                  <c:v>Cumplida y efectiva</c:v>
                </c:pt>
                <c:pt idx="1">
                  <c:v>En avance</c:v>
                </c:pt>
                <c:pt idx="2">
                  <c:v>Sin accion ejecutada</c:v>
                </c:pt>
              </c:strCache>
            </c:strRef>
          </c:cat>
          <c:val>
            <c:numRef>
              <c:f>'Gráfico CI'!$AI$37:$AI$39</c:f>
              <c:numCache>
                <c:formatCode>General</c:formatCode>
                <c:ptCount val="3"/>
                <c:pt idx="0">
                  <c:v>0</c:v>
                </c:pt>
                <c:pt idx="1">
                  <c:v>0</c:v>
                </c:pt>
                <c:pt idx="2">
                  <c:v>0</c:v>
                </c:pt>
              </c:numCache>
            </c:numRef>
          </c:val>
          <c:extLst>
            <c:ext xmlns:c16="http://schemas.microsoft.com/office/drawing/2014/chart" uri="{C3380CC4-5D6E-409C-BE32-E72D297353CC}">
              <c16:uniqueId val="{00000000-1432-45F1-B620-78AAC915FF02}"/>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18712401574803153"/>
          <c:y val="0.92177744490652236"/>
          <c:w val="0.62308642789174229"/>
          <c:h val="7.8222555093477711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Talento Humano</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60-40AE-A295-910C613634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D60-40AE-A295-910C613634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D60-40AE-A295-910C6136347B}"/>
              </c:ext>
            </c:extLst>
          </c:dPt>
          <c:cat>
            <c:strRef>
              <c:f>'Gráfico CI'!$AP$16:$AP$18</c:f>
              <c:strCache>
                <c:ptCount val="3"/>
                <c:pt idx="0">
                  <c:v>Cumplida y efectiva</c:v>
                </c:pt>
                <c:pt idx="1">
                  <c:v>En avance</c:v>
                </c:pt>
                <c:pt idx="2">
                  <c:v>Sin accion ejecutada</c:v>
                </c:pt>
              </c:strCache>
            </c:strRef>
          </c:cat>
          <c:val>
            <c:numRef>
              <c:f>'Gráfico CI'!$AQ$16:$AQ$18</c:f>
              <c:numCache>
                <c:formatCode>General</c:formatCode>
                <c:ptCount val="3"/>
                <c:pt idx="0">
                  <c:v>0</c:v>
                </c:pt>
                <c:pt idx="1">
                  <c:v>0</c:v>
                </c:pt>
                <c:pt idx="2">
                  <c:v>0</c:v>
                </c:pt>
              </c:numCache>
            </c:numRef>
          </c:val>
          <c:extLst>
            <c:ext xmlns:c16="http://schemas.microsoft.com/office/drawing/2014/chart" uri="{C3380CC4-5D6E-409C-BE32-E72D297353CC}">
              <c16:uniqueId val="{00000000-AA31-496F-BC3B-54E13EB34CEC}"/>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0379068241469819"/>
          <c:y val="0.90643083729919516"/>
          <c:w val="0.65297067054240299"/>
          <c:h val="7.56398437466912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Gestion Financiera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CO"/>
        </a:p>
      </c:txPr>
    </c:title>
    <c:autoTitleDeleted val="0"/>
    <c:plotArea>
      <c:layout>
        <c:manualLayout>
          <c:layoutTarget val="inner"/>
          <c:xMode val="edge"/>
          <c:yMode val="edge"/>
          <c:x val="0.29060148731408575"/>
          <c:y val="0.13484315267037936"/>
          <c:w val="0.43546391076115487"/>
          <c:h val="0.72667437526416179"/>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08C-4E32-AB1E-85B28A11803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08C-4E32-AB1E-85B28A11803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08C-4E32-AB1E-85B28A118039}"/>
              </c:ext>
            </c:extLst>
          </c:dPt>
          <c:dLbls>
            <c:dLbl>
              <c:idx val="0"/>
              <c:layout>
                <c:manualLayout>
                  <c:x val="-0.17649880984655097"/>
                  <c:y val="-4.1718404057525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08C-4E32-AB1E-85B28A118039}"/>
                </c:ext>
              </c:extLst>
            </c:dLbl>
            <c:dLbl>
              <c:idx val="1"/>
              <c:layout>
                <c:manualLayout>
                  <c:x val="0.17138290231476688"/>
                  <c:y val="1.854151291445573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08C-4E32-AB1E-85B28A118039}"/>
                </c:ext>
              </c:extLst>
            </c:dLbl>
            <c:dLbl>
              <c:idx val="2"/>
              <c:layout>
                <c:manualLayout>
                  <c:x val="-0.27370105295044861"/>
                  <c:y val="-7.416605165782302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08C-4E32-AB1E-85B28A1180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'Gráfico CI'!$AP$37:$AP$39</c:f>
              <c:strCache>
                <c:ptCount val="3"/>
                <c:pt idx="0">
                  <c:v>Cumplida y efectiva</c:v>
                </c:pt>
                <c:pt idx="1">
                  <c:v>En avance</c:v>
                </c:pt>
                <c:pt idx="2">
                  <c:v>Sin accion ejecutada</c:v>
                </c:pt>
              </c:strCache>
            </c:strRef>
          </c:cat>
          <c:val>
            <c:numRef>
              <c:f>'Gráfico CI'!$AQ$37:$AQ$39</c:f>
              <c:numCache>
                <c:formatCode>General</c:formatCode>
                <c:ptCount val="3"/>
                <c:pt idx="0">
                  <c:v>0</c:v>
                </c:pt>
                <c:pt idx="1">
                  <c:v>0</c:v>
                </c:pt>
                <c:pt idx="2">
                  <c:v>5</c:v>
                </c:pt>
              </c:numCache>
            </c:numRef>
          </c:val>
          <c:extLst>
            <c:ext xmlns:c16="http://schemas.microsoft.com/office/drawing/2014/chart" uri="{C3380CC4-5D6E-409C-BE32-E72D297353CC}">
              <c16:uniqueId val="{00000000-25E4-46EE-B3C8-9FE0C5C0C711}"/>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Aquisicion</a:t>
            </a:r>
            <a:r>
              <a:rPr lang="es-ES" b="1" baseline="0">
                <a:solidFill>
                  <a:sysClr val="windowText" lastClr="000000"/>
                </a:solidFill>
              </a:rPr>
              <a:t> de B y S</a:t>
            </a:r>
            <a:endParaRPr lang="es-E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9B-4FC3-AE5A-EE3AC408D9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9B-4FC3-AE5A-EE3AC408D9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D9B-4FC3-AE5A-EE3AC408D913}"/>
              </c:ext>
            </c:extLst>
          </c:dPt>
          <c:cat>
            <c:strRef>
              <c:f>'Gráfico CI'!$AP$61:$AP$63</c:f>
              <c:strCache>
                <c:ptCount val="3"/>
                <c:pt idx="0">
                  <c:v>Cumplida y efectiva</c:v>
                </c:pt>
                <c:pt idx="1">
                  <c:v>En avance</c:v>
                </c:pt>
                <c:pt idx="2">
                  <c:v>Sin accion ejecutada</c:v>
                </c:pt>
              </c:strCache>
            </c:strRef>
          </c:cat>
          <c:val>
            <c:numRef>
              <c:f>'Gráfico CI'!$AQ$61:$AQ$63</c:f>
              <c:numCache>
                <c:formatCode>General</c:formatCode>
                <c:ptCount val="3"/>
                <c:pt idx="0">
                  <c:v>0</c:v>
                </c:pt>
                <c:pt idx="1">
                  <c:v>0</c:v>
                </c:pt>
                <c:pt idx="2">
                  <c:v>0</c:v>
                </c:pt>
              </c:numCache>
            </c:numRef>
          </c:val>
          <c:extLst>
            <c:ext xmlns:c16="http://schemas.microsoft.com/office/drawing/2014/chart" uri="{C3380CC4-5D6E-409C-BE32-E72D297353CC}">
              <c16:uniqueId val="{00000000-5F3F-41F8-A4C0-6B2DCFB80F84}"/>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Infraestructura</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242-48C6-9351-774A83CA787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242-48C6-9351-774A83CA787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242-48C6-9351-774A83CA7877}"/>
              </c:ext>
            </c:extLst>
          </c:dPt>
          <c:cat>
            <c:strRef>
              <c:f>'Gráfico CI'!$Z$84:$Z$86</c:f>
              <c:strCache>
                <c:ptCount val="3"/>
                <c:pt idx="0">
                  <c:v>Cumplida y efectiva</c:v>
                </c:pt>
                <c:pt idx="1">
                  <c:v>En avance</c:v>
                </c:pt>
                <c:pt idx="2">
                  <c:v>Sin accion ejecutada</c:v>
                </c:pt>
              </c:strCache>
            </c:strRef>
          </c:cat>
          <c:val>
            <c:numRef>
              <c:f>'Gráfico CI'!$AA$84:$AA$86</c:f>
              <c:numCache>
                <c:formatCode>General</c:formatCode>
                <c:ptCount val="3"/>
                <c:pt idx="0">
                  <c:v>0</c:v>
                </c:pt>
                <c:pt idx="1">
                  <c:v>0</c:v>
                </c:pt>
                <c:pt idx="2">
                  <c:v>0</c:v>
                </c:pt>
              </c:numCache>
            </c:numRef>
          </c:val>
          <c:extLst>
            <c:ext xmlns:c16="http://schemas.microsoft.com/office/drawing/2014/chart" uri="{C3380CC4-5D6E-409C-BE32-E72D297353CC}">
              <c16:uniqueId val="{00000000-3B9F-4B89-97BD-FC207644E49D}"/>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Cobro Coactivo</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E73-4ACA-BDD5-F0DE78D7962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E73-4ACA-BDD5-F0DE78D7962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E73-4ACA-BDD5-F0DE78D79628}"/>
              </c:ext>
            </c:extLst>
          </c:dPt>
          <c:cat>
            <c:strRef>
              <c:f>'Gráfico CI'!$AI$61:$AI$63</c:f>
              <c:strCache>
                <c:ptCount val="3"/>
                <c:pt idx="0">
                  <c:v>Cumplida y efectiva</c:v>
                </c:pt>
                <c:pt idx="1">
                  <c:v>En avance</c:v>
                </c:pt>
                <c:pt idx="2">
                  <c:v>Sin accion ejecutada</c:v>
                </c:pt>
              </c:strCache>
            </c:strRef>
          </c:cat>
          <c:val>
            <c:numRef>
              <c:f>'Gráfico CI'!$AJ$61:$AJ$63</c:f>
              <c:numCache>
                <c:formatCode>General</c:formatCode>
                <c:ptCount val="3"/>
                <c:pt idx="0">
                  <c:v>0</c:v>
                </c:pt>
                <c:pt idx="1">
                  <c:v>0</c:v>
                </c:pt>
                <c:pt idx="2">
                  <c:v>0</c:v>
                </c:pt>
              </c:numCache>
            </c:numRef>
          </c:val>
          <c:extLst>
            <c:ext xmlns:c16="http://schemas.microsoft.com/office/drawing/2014/chart" uri="{C3380CC4-5D6E-409C-BE32-E72D297353CC}">
              <c16:uniqueId val="{00000000-7D16-4204-B682-A1383DAD248E}"/>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Gestion</a:t>
            </a:r>
            <a:r>
              <a:rPr lang="es-ES" b="1" baseline="0">
                <a:solidFill>
                  <a:sysClr val="windowText" lastClr="000000"/>
                </a:solidFill>
              </a:rPr>
              <a:t> Documental</a:t>
            </a:r>
            <a:endParaRPr lang="es-E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manualLayout>
          <c:layoutTarget val="inner"/>
          <c:xMode val="edge"/>
          <c:yMode val="edge"/>
          <c:x val="0.2985627734033246"/>
          <c:y val="0.14856481481481484"/>
          <c:w val="0.41676356080489935"/>
          <c:h val="0.6946059346748322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F1-4DF9-B5B9-28DA55C037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F1-4DF9-B5B9-28DA55C037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F1-4DF9-B5B9-28DA55C037AE}"/>
              </c:ext>
            </c:extLst>
          </c:dPt>
          <c:dLbls>
            <c:dLbl>
              <c:idx val="0"/>
              <c:layout>
                <c:manualLayout>
                  <c:x val="-0.22117236564489726"/>
                  <c:y val="-4.629629629629631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5F1-4DF9-B5B9-28DA55C037AE}"/>
                </c:ext>
              </c:extLst>
            </c:dLbl>
            <c:dLbl>
              <c:idx val="1"/>
              <c:layout>
                <c:manualLayout>
                  <c:x val="0.19877516406060372"/>
                  <c:y val="-9.259259259259281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5F1-4DF9-B5B9-28DA55C037AE}"/>
                </c:ext>
              </c:extLst>
            </c:dLbl>
            <c:dLbl>
              <c:idx val="2"/>
              <c:layout>
                <c:manualLayout>
                  <c:x val="-0.27156606920955739"/>
                  <c:y val="-5.09259259259259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5F1-4DF9-B5B9-28DA55C037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'Gráfico CI'!$AI$82:$AI$84</c:f>
              <c:strCache>
                <c:ptCount val="3"/>
                <c:pt idx="0">
                  <c:v>Cumplida y efectiva</c:v>
                </c:pt>
                <c:pt idx="1">
                  <c:v>En avance</c:v>
                </c:pt>
                <c:pt idx="2">
                  <c:v>Sin accion ejecutada</c:v>
                </c:pt>
              </c:strCache>
            </c:strRef>
          </c:cat>
          <c:val>
            <c:numRef>
              <c:f>'Gráfico CI'!$AJ$82:$AJ$84</c:f>
              <c:numCache>
                <c:formatCode>General</c:formatCode>
                <c:ptCount val="3"/>
                <c:pt idx="0">
                  <c:v>0</c:v>
                </c:pt>
                <c:pt idx="1">
                  <c:v>0</c:v>
                </c:pt>
                <c:pt idx="2">
                  <c:v>12</c:v>
                </c:pt>
              </c:numCache>
            </c:numRef>
          </c:val>
          <c:extLst>
            <c:ext xmlns:c16="http://schemas.microsoft.com/office/drawing/2014/chart" uri="{C3380CC4-5D6E-409C-BE32-E72D297353CC}">
              <c16:uniqueId val="{00000000-345A-48CE-957B-27E548C0492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Gestion</a:t>
            </a:r>
            <a:r>
              <a:rPr lang="es-ES" b="1" baseline="0">
                <a:solidFill>
                  <a:sysClr val="windowText" lastClr="000000"/>
                </a:solidFill>
              </a:rPr>
              <a:t> Juridica</a:t>
            </a:r>
            <a:endParaRPr lang="es-E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C5-4D10-9886-2B6BF05348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C5-4D10-9886-2B6BF053483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C5-4D10-9886-2B6BF053483F}"/>
              </c:ext>
            </c:extLst>
          </c:dPt>
          <c:cat>
            <c:strRef>
              <c:f>'Gráfico CI'!$AP$84:$AP$86</c:f>
              <c:strCache>
                <c:ptCount val="3"/>
                <c:pt idx="0">
                  <c:v>Cumplida y efectiva</c:v>
                </c:pt>
                <c:pt idx="1">
                  <c:v>En avance</c:v>
                </c:pt>
                <c:pt idx="2">
                  <c:v>Sin accion ejecutada</c:v>
                </c:pt>
              </c:strCache>
            </c:strRef>
          </c:cat>
          <c:val>
            <c:numRef>
              <c:f>'Gráfico CI'!$AQ$84:$AQ$86</c:f>
              <c:numCache>
                <c:formatCode>General</c:formatCode>
                <c:ptCount val="3"/>
                <c:pt idx="0">
                  <c:v>0</c:v>
                </c:pt>
                <c:pt idx="1">
                  <c:v>0</c:v>
                </c:pt>
                <c:pt idx="2">
                  <c:v>0</c:v>
                </c:pt>
              </c:numCache>
            </c:numRef>
          </c:val>
          <c:extLst>
            <c:ext xmlns:c16="http://schemas.microsoft.com/office/drawing/2014/chart" uri="{C3380CC4-5D6E-409C-BE32-E72D297353CC}">
              <c16:uniqueId val="{00000000-1AF8-42E2-9C08-DF10191CDA50}"/>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Evaluacion</a:t>
            </a:r>
            <a:r>
              <a:rPr lang="es-ES" b="1" baseline="0">
                <a:solidFill>
                  <a:sysClr val="windowText" lastClr="000000"/>
                </a:solidFill>
              </a:rPr>
              <a:t>, analisis y mejora</a:t>
            </a:r>
            <a:endParaRPr lang="es-E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59-45C0-806C-C15776C09E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59-45C0-806C-C15776C09E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059-45C0-806C-C15776C09E90}"/>
              </c:ext>
            </c:extLst>
          </c:dPt>
          <c:cat>
            <c:strRef>
              <c:f>'Gráfico CI'!$AI$107:$AI$109</c:f>
              <c:strCache>
                <c:ptCount val="3"/>
                <c:pt idx="0">
                  <c:v>Cumplida y efectiva</c:v>
                </c:pt>
                <c:pt idx="1">
                  <c:v>En avance</c:v>
                </c:pt>
                <c:pt idx="2">
                  <c:v>Sin accion ejecutada</c:v>
                </c:pt>
              </c:strCache>
            </c:strRef>
          </c:cat>
          <c:val>
            <c:numRef>
              <c:f>'Gráfico CI'!$AJ$107:$AJ$109</c:f>
              <c:numCache>
                <c:formatCode>General</c:formatCode>
                <c:ptCount val="3"/>
                <c:pt idx="0">
                  <c:v>0</c:v>
                </c:pt>
                <c:pt idx="1">
                  <c:v>0</c:v>
                </c:pt>
                <c:pt idx="2">
                  <c:v>0</c:v>
                </c:pt>
              </c:numCache>
            </c:numRef>
          </c:val>
          <c:extLst>
            <c:ext xmlns:c16="http://schemas.microsoft.com/office/drawing/2014/chart" uri="{C3380CC4-5D6E-409C-BE32-E72D297353CC}">
              <c16:uniqueId val="{00000000-3C4B-4475-8869-6DF0C0E24CF4}"/>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a:t>Participacion</a:t>
            </a:r>
            <a:r>
              <a:rPr lang="es-ES" b="1" baseline="0"/>
              <a:t> Ciudadana</a:t>
            </a:r>
            <a:endParaRPr lang="es-E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36-4998-8695-DAD12A9CF5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36-4998-8695-DAD12A9CF5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36-4998-8695-DAD12A9CF543}"/>
              </c:ext>
            </c:extLst>
          </c:dPt>
          <c:cat>
            <c:strRef>
              <c:f>'Gráfico AGR'!$W$39:$W$41</c:f>
              <c:strCache>
                <c:ptCount val="3"/>
                <c:pt idx="0">
                  <c:v>Cumplida y efectiva</c:v>
                </c:pt>
                <c:pt idx="1">
                  <c:v>En avance</c:v>
                </c:pt>
                <c:pt idx="2">
                  <c:v>Sin accion ejecutada</c:v>
                </c:pt>
              </c:strCache>
            </c:strRef>
          </c:cat>
          <c:val>
            <c:numRef>
              <c:f>'Gráfico AGR'!$X$39:$X$41</c:f>
              <c:numCache>
                <c:formatCode>General</c:formatCode>
                <c:ptCount val="3"/>
                <c:pt idx="0">
                  <c:v>0</c:v>
                </c:pt>
                <c:pt idx="1">
                  <c:v>0</c:v>
                </c:pt>
                <c:pt idx="2">
                  <c:v>0</c:v>
                </c:pt>
              </c:numCache>
            </c:numRef>
          </c:val>
          <c:extLst>
            <c:ext xmlns:c16="http://schemas.microsoft.com/office/drawing/2014/chart" uri="{C3380CC4-5D6E-409C-BE32-E72D297353CC}">
              <c16:uniqueId val="{00000006-4736-4998-8695-DAD12A9CF543}"/>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Auditoria</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D8-471B-BCC0-3C779B19EF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D8-471B-BCC0-3C779B19EF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D8-471B-BCC0-3C779B19EF3B}"/>
              </c:ext>
            </c:extLst>
          </c:dPt>
          <c:cat>
            <c:strRef>
              <c:f>'Gráfico AGR'!$W$63:$W$65</c:f>
              <c:strCache>
                <c:ptCount val="3"/>
                <c:pt idx="0">
                  <c:v>Cumplida y efectiva</c:v>
                </c:pt>
                <c:pt idx="1">
                  <c:v>En avance</c:v>
                </c:pt>
                <c:pt idx="2">
                  <c:v>Sin accion ejecutada</c:v>
                </c:pt>
              </c:strCache>
            </c:strRef>
          </c:cat>
          <c:val>
            <c:numRef>
              <c:f>'Gráfico AGR'!$X$63:$X$65</c:f>
              <c:numCache>
                <c:formatCode>General</c:formatCode>
                <c:ptCount val="3"/>
                <c:pt idx="0">
                  <c:v>0</c:v>
                </c:pt>
                <c:pt idx="1">
                  <c:v>0</c:v>
                </c:pt>
                <c:pt idx="2">
                  <c:v>0</c:v>
                </c:pt>
              </c:numCache>
            </c:numRef>
          </c:val>
          <c:extLst>
            <c:ext xmlns:c16="http://schemas.microsoft.com/office/drawing/2014/chart" uri="{C3380CC4-5D6E-409C-BE32-E72D297353CC}">
              <c16:uniqueId val="{00000006-47D8-471B-BCC0-3C779B19EF3B}"/>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Adminsitrativo Sancionatoria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CE-43B5-A609-6A3C017DA1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DCE-43B5-A609-6A3C017DA1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DCE-43B5-A609-6A3C017DA1AD}"/>
              </c:ext>
            </c:extLst>
          </c:dPt>
          <c:cat>
            <c:strRef>
              <c:f>'Gráfico AGR'!$AE$17:$AE$19</c:f>
              <c:strCache>
                <c:ptCount val="3"/>
                <c:pt idx="0">
                  <c:v>Cumplida y efectiva</c:v>
                </c:pt>
                <c:pt idx="1">
                  <c:v>En avance</c:v>
                </c:pt>
                <c:pt idx="2">
                  <c:v>Sin accion ejecutada</c:v>
                </c:pt>
              </c:strCache>
            </c:strRef>
          </c:cat>
          <c:val>
            <c:numRef>
              <c:f>'Gráfico AGR'!$AF$17:$AF$19</c:f>
              <c:numCache>
                <c:formatCode>General</c:formatCode>
                <c:ptCount val="3"/>
                <c:pt idx="0">
                  <c:v>0</c:v>
                </c:pt>
                <c:pt idx="1">
                  <c:v>0</c:v>
                </c:pt>
                <c:pt idx="2">
                  <c:v>0</c:v>
                </c:pt>
              </c:numCache>
            </c:numRef>
          </c:val>
          <c:extLst>
            <c:ext xmlns:c16="http://schemas.microsoft.com/office/drawing/2014/chart" uri="{C3380CC4-5D6E-409C-BE32-E72D297353CC}">
              <c16:uniqueId val="{00000006-1DCE-43B5-A609-6A3C017DA1AD}"/>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a:t>Responsabilidad Fiscal</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CD-4DEC-ACC8-14B324CC03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CD-4DEC-ACC8-14B324CC03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CD-4DEC-ACC8-14B324CC0360}"/>
              </c:ext>
            </c:extLst>
          </c:dPt>
          <c:cat>
            <c:strRef>
              <c:f>'Gráfico AGR'!$AE$38:$AE$40</c:f>
              <c:strCache>
                <c:ptCount val="3"/>
                <c:pt idx="0">
                  <c:v>Cumplida y efectiva</c:v>
                </c:pt>
                <c:pt idx="1">
                  <c:v>En avance</c:v>
                </c:pt>
                <c:pt idx="2">
                  <c:v>Sin accion ejecutada</c:v>
                </c:pt>
              </c:strCache>
            </c:strRef>
          </c:cat>
          <c:val>
            <c:numRef>
              <c:f>'Gráfico AGR'!$AF$38:$AF$40</c:f>
              <c:numCache>
                <c:formatCode>General</c:formatCode>
                <c:ptCount val="3"/>
                <c:pt idx="0">
                  <c:v>0</c:v>
                </c:pt>
                <c:pt idx="1">
                  <c:v>0</c:v>
                </c:pt>
                <c:pt idx="2">
                  <c:v>0</c:v>
                </c:pt>
              </c:numCache>
            </c:numRef>
          </c:val>
          <c:extLst>
            <c:ext xmlns:c16="http://schemas.microsoft.com/office/drawing/2014/chart" uri="{C3380CC4-5D6E-409C-BE32-E72D297353CC}">
              <c16:uniqueId val="{00000006-15CD-4DEC-ACC8-14B324CC0360}"/>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18712401574803153"/>
          <c:y val="0.92177744490652236"/>
          <c:w val="0.62308642789174229"/>
          <c:h val="7.8222555093477711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Talento Humano</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103-4A79-8FEE-1B2473EA3D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103-4A79-8FEE-1B2473EA3D8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103-4A79-8FEE-1B2473EA3D8A}"/>
              </c:ext>
            </c:extLst>
          </c:dPt>
          <c:cat>
            <c:strRef>
              <c:f>'Gráfico AGR'!$AM$17:$AM$19</c:f>
              <c:strCache>
                <c:ptCount val="3"/>
                <c:pt idx="0">
                  <c:v>Cumplida y efectiva</c:v>
                </c:pt>
                <c:pt idx="1">
                  <c:v>En avance</c:v>
                </c:pt>
                <c:pt idx="2">
                  <c:v>Sin accion ejecutada</c:v>
                </c:pt>
              </c:strCache>
            </c:strRef>
          </c:cat>
          <c:val>
            <c:numRef>
              <c:f>'Gráfico AGR'!$AN$17:$AN$19</c:f>
              <c:numCache>
                <c:formatCode>General</c:formatCode>
                <c:ptCount val="3"/>
                <c:pt idx="0">
                  <c:v>0</c:v>
                </c:pt>
                <c:pt idx="1">
                  <c:v>0</c:v>
                </c:pt>
                <c:pt idx="2">
                  <c:v>0</c:v>
                </c:pt>
              </c:numCache>
            </c:numRef>
          </c:val>
          <c:extLst>
            <c:ext xmlns:c16="http://schemas.microsoft.com/office/drawing/2014/chart" uri="{C3380CC4-5D6E-409C-BE32-E72D297353CC}">
              <c16:uniqueId val="{00000006-3103-4A79-8FEE-1B2473EA3D8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0379068241469819"/>
          <c:y val="0.90643083729919516"/>
          <c:w val="0.65297067054240299"/>
          <c:h val="7.56398437466912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Gestion Financiera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manualLayout>
          <c:layoutTarget val="inner"/>
          <c:xMode val="edge"/>
          <c:yMode val="edge"/>
          <c:x val="0.29060148731408575"/>
          <c:y val="0.13484315267037936"/>
          <c:w val="0.43546391076115487"/>
          <c:h val="0.72667437526416179"/>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47D-4A3B-9EDB-78471854FE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47D-4A3B-9EDB-78471854FE4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47D-4A3B-9EDB-78471854FE45}"/>
              </c:ext>
            </c:extLst>
          </c:dPt>
          <c:cat>
            <c:strRef>
              <c:f>'Gráfico CI'!$AP$37:$AP$39</c:f>
              <c:strCache>
                <c:ptCount val="3"/>
                <c:pt idx="0">
                  <c:v>Cumplida y efectiva</c:v>
                </c:pt>
                <c:pt idx="1">
                  <c:v>En avance</c:v>
                </c:pt>
                <c:pt idx="2">
                  <c:v>Sin accion ejecutada</c:v>
                </c:pt>
              </c:strCache>
            </c:strRef>
          </c:cat>
          <c:val>
            <c:numRef>
              <c:f>'Gráfico CI'!$AQ$37:$AQ$39</c:f>
              <c:numCache>
                <c:formatCode>General</c:formatCode>
                <c:ptCount val="3"/>
                <c:pt idx="0">
                  <c:v>0</c:v>
                </c:pt>
                <c:pt idx="1">
                  <c:v>0</c:v>
                </c:pt>
                <c:pt idx="2">
                  <c:v>5</c:v>
                </c:pt>
              </c:numCache>
            </c:numRef>
          </c:val>
          <c:extLst>
            <c:ext xmlns:c16="http://schemas.microsoft.com/office/drawing/2014/chart" uri="{C3380CC4-5D6E-409C-BE32-E72D297353CC}">
              <c16:uniqueId val="{00000006-847D-4A3B-9EDB-78471854FE45}"/>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ES" b="1">
                <a:solidFill>
                  <a:sysClr val="windowText" lastClr="000000"/>
                </a:solidFill>
              </a:rPr>
              <a:t>Aquisicion</a:t>
            </a:r>
            <a:r>
              <a:rPr lang="es-ES" b="1" baseline="0">
                <a:solidFill>
                  <a:sysClr val="windowText" lastClr="000000"/>
                </a:solidFill>
              </a:rPr>
              <a:t> de B y S</a:t>
            </a:r>
            <a:endParaRPr lang="es-E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3D3-49C3-A028-15A0F8EF02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3D3-49C3-A028-15A0F8EF02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3D3-49C3-A028-15A0F8EF02EA}"/>
              </c:ext>
            </c:extLst>
          </c:dPt>
          <c:cat>
            <c:strRef>
              <c:f>'Gráfico AGR'!$AM$62:$AM$64</c:f>
              <c:strCache>
                <c:ptCount val="3"/>
                <c:pt idx="0">
                  <c:v>Cumplida y efectiva</c:v>
                </c:pt>
                <c:pt idx="1">
                  <c:v>En avance</c:v>
                </c:pt>
                <c:pt idx="2">
                  <c:v>Sin accion ejecutada</c:v>
                </c:pt>
              </c:strCache>
            </c:strRef>
          </c:cat>
          <c:val>
            <c:numRef>
              <c:f>'Gráfico AGR'!$AN$62:$AN$64</c:f>
              <c:numCache>
                <c:formatCode>General</c:formatCode>
                <c:ptCount val="3"/>
                <c:pt idx="0">
                  <c:v>0</c:v>
                </c:pt>
                <c:pt idx="1">
                  <c:v>0</c:v>
                </c:pt>
                <c:pt idx="2">
                  <c:v>0</c:v>
                </c:pt>
              </c:numCache>
            </c:numRef>
          </c:val>
          <c:extLst>
            <c:ext xmlns:c16="http://schemas.microsoft.com/office/drawing/2014/chart" uri="{C3380CC4-5D6E-409C-BE32-E72D297353CC}">
              <c16:uniqueId val="{00000006-73D3-49C3-A028-15A0F8EF02E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6</xdr:col>
      <xdr:colOff>447675</xdr:colOff>
      <xdr:row>4</xdr:row>
      <xdr:rowOff>0</xdr:rowOff>
    </xdr:from>
    <xdr:to>
      <xdr:col>16</xdr:col>
      <xdr:colOff>238125</xdr:colOff>
      <xdr:row>27</xdr:row>
      <xdr:rowOff>152400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71438</xdr:colOff>
      <xdr:row>2</xdr:row>
      <xdr:rowOff>57150</xdr:rowOff>
    </xdr:from>
    <xdr:to>
      <xdr:col>25</xdr:col>
      <xdr:colOff>71438</xdr:colOff>
      <xdr:row>15</xdr:row>
      <xdr:rowOff>73819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122464</xdr:colOff>
      <xdr:row>23</xdr:row>
      <xdr:rowOff>91168</xdr:rowOff>
    </xdr:from>
    <xdr:to>
      <xdr:col>25</xdr:col>
      <xdr:colOff>122464</xdr:colOff>
      <xdr:row>37</xdr:row>
      <xdr:rowOff>167368</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734786</xdr:colOff>
      <xdr:row>47</xdr:row>
      <xdr:rowOff>78922</xdr:rowOff>
    </xdr:from>
    <xdr:to>
      <xdr:col>24</xdr:col>
      <xdr:colOff>734786</xdr:colOff>
      <xdr:row>61</xdr:row>
      <xdr:rowOff>155122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42520</xdr:colOff>
      <xdr:row>2</xdr:row>
      <xdr:rowOff>0</xdr:rowOff>
    </xdr:from>
    <xdr:to>
      <xdr:col>33</xdr:col>
      <xdr:colOff>42520</xdr:colOff>
      <xdr:row>15</xdr:row>
      <xdr:rowOff>106817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748392</xdr:colOff>
      <xdr:row>22</xdr:row>
      <xdr:rowOff>46945</xdr:rowOff>
    </xdr:from>
    <xdr:to>
      <xdr:col>32</xdr:col>
      <xdr:colOff>748392</xdr:colOff>
      <xdr:row>36</xdr:row>
      <xdr:rowOff>119743</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34</xdr:col>
      <xdr:colOff>535781</xdr:colOff>
      <xdr:row>1</xdr:row>
      <xdr:rowOff>160905</xdr:rowOff>
    </xdr:from>
    <xdr:to>
      <xdr:col>40</xdr:col>
      <xdr:colOff>535781</xdr:colOff>
      <xdr:row>15</xdr:row>
      <xdr:rowOff>77222</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34</xdr:col>
      <xdr:colOff>756897</xdr:colOff>
      <xdr:row>21</xdr:row>
      <xdr:rowOff>201726</xdr:rowOff>
    </xdr:from>
    <xdr:to>
      <xdr:col>40</xdr:col>
      <xdr:colOff>756897</xdr:colOff>
      <xdr:row>36</xdr:row>
      <xdr:rowOff>72118</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714375</xdr:colOff>
      <xdr:row>46</xdr:row>
      <xdr:rowOff>69057</xdr:rowOff>
    </xdr:from>
    <xdr:to>
      <xdr:col>40</xdr:col>
      <xdr:colOff>714375</xdr:colOff>
      <xdr:row>60</xdr:row>
      <xdr:rowOff>145257</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369094</xdr:colOff>
      <xdr:row>69</xdr:row>
      <xdr:rowOff>80963</xdr:rowOff>
    </xdr:from>
    <xdr:to>
      <xdr:col>25</xdr:col>
      <xdr:colOff>154781</xdr:colOff>
      <xdr:row>83</xdr:row>
      <xdr:rowOff>157163</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xdr:col>
      <xdr:colOff>190499</xdr:colOff>
      <xdr:row>46</xdr:row>
      <xdr:rowOff>57151</xdr:rowOff>
    </xdr:from>
    <xdr:to>
      <xdr:col>33</xdr:col>
      <xdr:colOff>500062</xdr:colOff>
      <xdr:row>60</xdr:row>
      <xdr:rowOff>133351</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214312</xdr:colOff>
      <xdr:row>67</xdr:row>
      <xdr:rowOff>80963</xdr:rowOff>
    </xdr:from>
    <xdr:to>
      <xdr:col>33</xdr:col>
      <xdr:colOff>357187</xdr:colOff>
      <xdr:row>81</xdr:row>
      <xdr:rowOff>157163</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35</xdr:col>
      <xdr:colOff>190500</xdr:colOff>
      <xdr:row>69</xdr:row>
      <xdr:rowOff>69057</xdr:rowOff>
    </xdr:from>
    <xdr:to>
      <xdr:col>40</xdr:col>
      <xdr:colOff>559594</xdr:colOff>
      <xdr:row>83</xdr:row>
      <xdr:rowOff>145257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28</xdr:col>
      <xdr:colOff>333376</xdr:colOff>
      <xdr:row>92</xdr:row>
      <xdr:rowOff>80964</xdr:rowOff>
    </xdr:from>
    <xdr:to>
      <xdr:col>33</xdr:col>
      <xdr:colOff>476251</xdr:colOff>
      <xdr:row>106</xdr:row>
      <xdr:rowOff>157164</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414337</xdr:colOff>
      <xdr:row>33</xdr:row>
      <xdr:rowOff>0</xdr:rowOff>
    </xdr:from>
    <xdr:to>
      <xdr:col>12</xdr:col>
      <xdr:colOff>414337</xdr:colOff>
      <xdr:row>47</xdr:row>
      <xdr:rowOff>38100</xdr:rowOff>
    </xdr:to>
    <xdr:graphicFrame macro="">
      <xdr:nvGraphicFramePr>
        <xdr:cNvPr id="17" name="Gráfico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638175</xdr:colOff>
      <xdr:row>3</xdr:row>
      <xdr:rowOff>114300</xdr:rowOff>
    </xdr:from>
    <xdr:to>
      <xdr:col>15</xdr:col>
      <xdr:colOff>428625</xdr:colOff>
      <xdr:row>27</xdr:row>
      <xdr:rowOff>76200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71438</xdr:colOff>
      <xdr:row>1</xdr:row>
      <xdr:rowOff>57150</xdr:rowOff>
    </xdr:from>
    <xdr:to>
      <xdr:col>28</xdr:col>
      <xdr:colOff>71438</xdr:colOff>
      <xdr:row>14</xdr:row>
      <xdr:rowOff>73819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122464</xdr:colOff>
      <xdr:row>22</xdr:row>
      <xdr:rowOff>91168</xdr:rowOff>
    </xdr:from>
    <xdr:to>
      <xdr:col>28</xdr:col>
      <xdr:colOff>122464</xdr:colOff>
      <xdr:row>36</xdr:row>
      <xdr:rowOff>167368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734786</xdr:colOff>
      <xdr:row>46</xdr:row>
      <xdr:rowOff>2722</xdr:rowOff>
    </xdr:from>
    <xdr:to>
      <xdr:col>27</xdr:col>
      <xdr:colOff>734786</xdr:colOff>
      <xdr:row>60</xdr:row>
      <xdr:rowOff>78922</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42520</xdr:colOff>
      <xdr:row>1</xdr:row>
      <xdr:rowOff>0</xdr:rowOff>
    </xdr:from>
    <xdr:to>
      <xdr:col>36</xdr:col>
      <xdr:colOff>42520</xdr:colOff>
      <xdr:row>14</xdr:row>
      <xdr:rowOff>106817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748392</xdr:colOff>
      <xdr:row>21</xdr:row>
      <xdr:rowOff>46945</xdr:rowOff>
    </xdr:from>
    <xdr:to>
      <xdr:col>35</xdr:col>
      <xdr:colOff>748392</xdr:colOff>
      <xdr:row>35</xdr:row>
      <xdr:rowOff>119743</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37</xdr:col>
      <xdr:colOff>535781</xdr:colOff>
      <xdr:row>0</xdr:row>
      <xdr:rowOff>160905</xdr:rowOff>
    </xdr:from>
    <xdr:to>
      <xdr:col>43</xdr:col>
      <xdr:colOff>535781</xdr:colOff>
      <xdr:row>14</xdr:row>
      <xdr:rowOff>77222</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37</xdr:col>
      <xdr:colOff>756897</xdr:colOff>
      <xdr:row>20</xdr:row>
      <xdr:rowOff>201726</xdr:rowOff>
    </xdr:from>
    <xdr:to>
      <xdr:col>43</xdr:col>
      <xdr:colOff>756897</xdr:colOff>
      <xdr:row>35</xdr:row>
      <xdr:rowOff>72118</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37</xdr:col>
      <xdr:colOff>714375</xdr:colOff>
      <xdr:row>45</xdr:row>
      <xdr:rowOff>69057</xdr:rowOff>
    </xdr:from>
    <xdr:to>
      <xdr:col>43</xdr:col>
      <xdr:colOff>714375</xdr:colOff>
      <xdr:row>59</xdr:row>
      <xdr:rowOff>145257</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369094</xdr:colOff>
      <xdr:row>68</xdr:row>
      <xdr:rowOff>80963</xdr:rowOff>
    </xdr:from>
    <xdr:to>
      <xdr:col>28</xdr:col>
      <xdr:colOff>154781</xdr:colOff>
      <xdr:row>82</xdr:row>
      <xdr:rowOff>157163</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31</xdr:col>
      <xdr:colOff>190499</xdr:colOff>
      <xdr:row>45</xdr:row>
      <xdr:rowOff>57151</xdr:rowOff>
    </xdr:from>
    <xdr:to>
      <xdr:col>36</xdr:col>
      <xdr:colOff>500062</xdr:colOff>
      <xdr:row>59</xdr:row>
      <xdr:rowOff>133351</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31</xdr:col>
      <xdr:colOff>214312</xdr:colOff>
      <xdr:row>66</xdr:row>
      <xdr:rowOff>80963</xdr:rowOff>
    </xdr:from>
    <xdr:to>
      <xdr:col>36</xdr:col>
      <xdr:colOff>357187</xdr:colOff>
      <xdr:row>80</xdr:row>
      <xdr:rowOff>157163</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38</xdr:col>
      <xdr:colOff>190500</xdr:colOff>
      <xdr:row>68</xdr:row>
      <xdr:rowOff>69057</xdr:rowOff>
    </xdr:from>
    <xdr:to>
      <xdr:col>43</xdr:col>
      <xdr:colOff>559594</xdr:colOff>
      <xdr:row>82</xdr:row>
      <xdr:rowOff>145257</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31</xdr:col>
      <xdr:colOff>333376</xdr:colOff>
      <xdr:row>91</xdr:row>
      <xdr:rowOff>80964</xdr:rowOff>
    </xdr:from>
    <xdr:to>
      <xdr:col>36</xdr:col>
      <xdr:colOff>476251</xdr:colOff>
      <xdr:row>105</xdr:row>
      <xdr:rowOff>157164</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89"/>
  <sheetViews>
    <sheetView showGridLines="0" tabSelected="1" topLeftCell="A4" zoomScale="110" zoomScaleNormal="110" workbookViewId="0">
      <pane xSplit="7" ySplit="3" topLeftCell="H7" activePane="bottomRight" state="frozen"/>
      <selection activeCell="A4" sqref="A4"/>
      <selection pane="topRight" activeCell="H4" sqref="H4"/>
      <selection pane="bottomLeft" activeCell="A7" sqref="A7"/>
      <selection pane="bottomRight" activeCell="C4" sqref="C4"/>
    </sheetView>
  </sheetViews>
  <sheetFormatPr baseColWidth="10" defaultRowHeight="12" x14ac:dyDescent="0.2"/>
  <cols>
    <col min="1" max="1" width="0.85546875" style="1" customWidth="1"/>
    <col min="2" max="2" width="3" style="1" customWidth="1"/>
    <col min="3" max="3" width="9.42578125" style="1" customWidth="1"/>
    <col min="4" max="4" width="9.85546875" style="1" customWidth="1"/>
    <col min="5" max="5" width="10.140625" style="1" customWidth="1"/>
    <col min="6" max="6" width="10.28515625" style="1" customWidth="1"/>
    <col min="7" max="7" width="39" style="1" customWidth="1"/>
    <col min="8" max="8" width="35.28515625" style="1" customWidth="1"/>
    <col min="9" max="9" width="35.5703125" style="1" customWidth="1"/>
    <col min="10" max="10" width="18.28515625" style="1" customWidth="1"/>
    <col min="11" max="11" width="11.42578125" style="1"/>
    <col min="12" max="12" width="13" style="1" customWidth="1"/>
    <col min="13" max="13" width="30" style="1" customWidth="1"/>
    <col min="14" max="14" width="22.140625" style="1" customWidth="1"/>
    <col min="15" max="15" width="36.85546875" style="1" customWidth="1"/>
    <col min="16" max="16384" width="11.42578125" style="1"/>
  </cols>
  <sheetData>
    <row r="1" spans="2:15" x14ac:dyDescent="0.2">
      <c r="B1" s="185" t="s">
        <v>33</v>
      </c>
      <c r="C1" s="185"/>
      <c r="D1" s="185"/>
      <c r="E1" s="185"/>
      <c r="F1" s="185"/>
      <c r="G1" s="185"/>
      <c r="H1" s="185"/>
      <c r="I1" s="185"/>
      <c r="J1" s="185"/>
      <c r="K1" s="185"/>
      <c r="L1" s="185"/>
      <c r="M1" s="185"/>
      <c r="N1" s="185"/>
      <c r="O1" s="185"/>
    </row>
    <row r="2" spans="2:15" x14ac:dyDescent="0.2">
      <c r="B2" s="186" t="s">
        <v>0</v>
      </c>
      <c r="C2" s="186"/>
      <c r="D2" s="186"/>
      <c r="E2" s="186"/>
      <c r="F2" s="186"/>
      <c r="G2" s="186"/>
      <c r="H2" s="186"/>
      <c r="I2" s="186"/>
      <c r="J2" s="186"/>
      <c r="K2" s="186"/>
      <c r="L2" s="186"/>
      <c r="M2" s="186"/>
      <c r="N2" s="186"/>
      <c r="O2" s="186"/>
    </row>
    <row r="3" spans="2:15" x14ac:dyDescent="0.2">
      <c r="B3" s="186" t="s">
        <v>162</v>
      </c>
      <c r="C3" s="186"/>
      <c r="D3" s="186"/>
      <c r="E3" s="186"/>
      <c r="F3" s="186"/>
      <c r="G3" s="186"/>
      <c r="H3" s="186"/>
      <c r="I3" s="186"/>
      <c r="J3" s="186"/>
      <c r="K3" s="186"/>
      <c r="L3" s="186"/>
      <c r="M3" s="186"/>
      <c r="N3" s="186"/>
      <c r="O3" s="186"/>
    </row>
    <row r="4" spans="2:15" ht="12.75" thickBot="1" x14ac:dyDescent="0.25">
      <c r="B4" s="121"/>
      <c r="C4" s="121"/>
      <c r="D4" s="121"/>
      <c r="E4" s="121"/>
      <c r="F4" s="121"/>
      <c r="G4" s="121"/>
      <c r="H4" s="121"/>
      <c r="I4" s="121"/>
      <c r="J4" s="121"/>
      <c r="K4" s="121"/>
      <c r="L4" s="121"/>
      <c r="M4" s="121"/>
      <c r="N4" s="121"/>
      <c r="O4" s="121"/>
    </row>
    <row r="5" spans="2:15" x14ac:dyDescent="0.2">
      <c r="B5" s="187" t="s">
        <v>1</v>
      </c>
      <c r="C5" s="189" t="s">
        <v>166</v>
      </c>
      <c r="D5" s="189" t="s">
        <v>31</v>
      </c>
      <c r="E5" s="189" t="s">
        <v>32</v>
      </c>
      <c r="F5" s="191" t="s">
        <v>14</v>
      </c>
      <c r="G5" s="181" t="s">
        <v>163</v>
      </c>
      <c r="H5" s="181" t="s">
        <v>12</v>
      </c>
      <c r="I5" s="181" t="s">
        <v>164</v>
      </c>
      <c r="J5" s="181" t="s">
        <v>4</v>
      </c>
      <c r="K5" s="181" t="s">
        <v>5</v>
      </c>
      <c r="L5" s="181"/>
      <c r="M5" s="181" t="s">
        <v>6</v>
      </c>
      <c r="N5" s="181" t="s">
        <v>7</v>
      </c>
      <c r="O5" s="233" t="s">
        <v>15</v>
      </c>
    </row>
    <row r="6" spans="2:15" ht="12.75" thickBot="1" x14ac:dyDescent="0.25">
      <c r="B6" s="188"/>
      <c r="C6" s="190"/>
      <c r="D6" s="190"/>
      <c r="E6" s="190"/>
      <c r="F6" s="192"/>
      <c r="G6" s="182"/>
      <c r="H6" s="182"/>
      <c r="I6" s="182"/>
      <c r="J6" s="182"/>
      <c r="K6" s="24" t="s">
        <v>8</v>
      </c>
      <c r="L6" s="143" t="s">
        <v>9</v>
      </c>
      <c r="M6" s="182"/>
      <c r="N6" s="182"/>
      <c r="O6" s="234"/>
    </row>
    <row r="7" spans="2:15" ht="84.75" thickBot="1" x14ac:dyDescent="0.25">
      <c r="B7" s="133">
        <v>1</v>
      </c>
      <c r="C7" s="37">
        <v>45054</v>
      </c>
      <c r="D7" s="35">
        <v>2022</v>
      </c>
      <c r="E7" s="35" t="s">
        <v>172</v>
      </c>
      <c r="F7" s="33" t="s">
        <v>16</v>
      </c>
      <c r="G7" s="138" t="s">
        <v>177</v>
      </c>
      <c r="H7" s="26" t="s">
        <v>197</v>
      </c>
      <c r="I7" s="27" t="s">
        <v>190</v>
      </c>
      <c r="J7" s="135" t="s">
        <v>173</v>
      </c>
      <c r="K7" s="3">
        <v>45055</v>
      </c>
      <c r="L7" s="3">
        <v>45199</v>
      </c>
      <c r="M7" s="27" t="s">
        <v>191</v>
      </c>
      <c r="N7" s="27" t="s">
        <v>192</v>
      </c>
      <c r="O7" s="232" t="s">
        <v>191</v>
      </c>
    </row>
    <row r="8" spans="2:15" ht="96.75" thickBot="1" x14ac:dyDescent="0.25">
      <c r="B8" s="133">
        <v>2</v>
      </c>
      <c r="C8" s="37">
        <v>45054</v>
      </c>
      <c r="D8" s="35">
        <v>2022</v>
      </c>
      <c r="E8" s="35" t="s">
        <v>172</v>
      </c>
      <c r="F8" s="33" t="s">
        <v>16</v>
      </c>
      <c r="G8" s="138" t="s">
        <v>178</v>
      </c>
      <c r="H8" s="26" t="s">
        <v>196</v>
      </c>
      <c r="I8" s="27" t="s">
        <v>193</v>
      </c>
      <c r="J8" s="135" t="s">
        <v>173</v>
      </c>
      <c r="K8" s="3">
        <v>45055</v>
      </c>
      <c r="L8" s="3">
        <v>45239</v>
      </c>
      <c r="M8" s="27" t="s">
        <v>194</v>
      </c>
      <c r="N8" s="27" t="s">
        <v>195</v>
      </c>
      <c r="O8" s="232" t="s">
        <v>245</v>
      </c>
    </row>
    <row r="9" spans="2:15" ht="108.75" thickBot="1" x14ac:dyDescent="0.25">
      <c r="B9" s="133">
        <v>3</v>
      </c>
      <c r="C9" s="37">
        <v>45054</v>
      </c>
      <c r="D9" s="35">
        <v>2022</v>
      </c>
      <c r="E9" s="35" t="s">
        <v>172</v>
      </c>
      <c r="F9" s="33" t="s">
        <v>16</v>
      </c>
      <c r="G9" s="138" t="s">
        <v>179</v>
      </c>
      <c r="H9" s="26" t="s">
        <v>201</v>
      </c>
      <c r="I9" s="76" t="s">
        <v>198</v>
      </c>
      <c r="J9" s="136" t="s">
        <v>173</v>
      </c>
      <c r="K9" s="21">
        <v>45055</v>
      </c>
      <c r="L9" s="21">
        <v>45239</v>
      </c>
      <c r="M9" s="77" t="s">
        <v>199</v>
      </c>
      <c r="N9" s="27" t="s">
        <v>200</v>
      </c>
      <c r="O9" s="232" t="s">
        <v>199</v>
      </c>
    </row>
    <row r="10" spans="2:15" ht="132.75" thickBot="1" x14ac:dyDescent="0.25">
      <c r="B10" s="133">
        <v>4</v>
      </c>
      <c r="C10" s="37">
        <v>45054</v>
      </c>
      <c r="D10" s="35">
        <v>2022</v>
      </c>
      <c r="E10" s="35" t="s">
        <v>172</v>
      </c>
      <c r="F10" s="33" t="s">
        <v>16</v>
      </c>
      <c r="G10" s="139" t="s">
        <v>180</v>
      </c>
      <c r="H10" s="26" t="s">
        <v>203</v>
      </c>
      <c r="I10" s="75" t="s">
        <v>202</v>
      </c>
      <c r="J10" s="136" t="s">
        <v>174</v>
      </c>
      <c r="K10" s="21">
        <v>45055</v>
      </c>
      <c r="L10" s="21">
        <v>45238</v>
      </c>
      <c r="M10" s="6" t="s">
        <v>204</v>
      </c>
      <c r="N10" s="27" t="s">
        <v>206</v>
      </c>
      <c r="O10" s="232" t="s">
        <v>208</v>
      </c>
    </row>
    <row r="11" spans="2:15" ht="84.75" thickBot="1" x14ac:dyDescent="0.25">
      <c r="B11" s="133">
        <v>5</v>
      </c>
      <c r="C11" s="37">
        <v>45054</v>
      </c>
      <c r="D11" s="35">
        <v>2022</v>
      </c>
      <c r="E11" s="35" t="s">
        <v>172</v>
      </c>
      <c r="F11" s="33" t="s">
        <v>16</v>
      </c>
      <c r="G11" s="138" t="s">
        <v>181</v>
      </c>
      <c r="H11" s="26" t="s">
        <v>209</v>
      </c>
      <c r="I11" s="75" t="s">
        <v>210</v>
      </c>
      <c r="J11" s="136" t="s">
        <v>174</v>
      </c>
      <c r="K11" s="21">
        <v>45055</v>
      </c>
      <c r="L11" s="21">
        <v>45238</v>
      </c>
      <c r="M11" s="22" t="s">
        <v>205</v>
      </c>
      <c r="N11" s="27" t="s">
        <v>207</v>
      </c>
      <c r="O11" s="232"/>
    </row>
    <row r="12" spans="2:15" ht="48.75" thickBot="1" x14ac:dyDescent="0.25">
      <c r="B12" s="133">
        <v>6</v>
      </c>
      <c r="C12" s="37">
        <v>45054</v>
      </c>
      <c r="D12" s="35">
        <v>2022</v>
      </c>
      <c r="E12" s="35" t="s">
        <v>172</v>
      </c>
      <c r="F12" s="33" t="s">
        <v>158</v>
      </c>
      <c r="G12" s="109" t="s">
        <v>182</v>
      </c>
      <c r="H12" s="26" t="s">
        <v>223</v>
      </c>
      <c r="I12" s="75" t="s">
        <v>224</v>
      </c>
      <c r="J12" s="136" t="s">
        <v>175</v>
      </c>
      <c r="K12" s="21">
        <v>45056</v>
      </c>
      <c r="L12" s="21">
        <v>45240</v>
      </c>
      <c r="M12" s="22" t="s">
        <v>225</v>
      </c>
      <c r="N12" s="27" t="s">
        <v>226</v>
      </c>
      <c r="O12" s="232"/>
    </row>
    <row r="13" spans="2:15" ht="72.75" thickBot="1" x14ac:dyDescent="0.25">
      <c r="B13" s="133">
        <v>7</v>
      </c>
      <c r="C13" s="37">
        <v>45054</v>
      </c>
      <c r="D13" s="35">
        <v>2022</v>
      </c>
      <c r="E13" s="35" t="s">
        <v>172</v>
      </c>
      <c r="F13" s="33" t="s">
        <v>158</v>
      </c>
      <c r="G13" s="137" t="s">
        <v>184</v>
      </c>
      <c r="H13" s="26" t="s">
        <v>219</v>
      </c>
      <c r="I13" s="27" t="s">
        <v>220</v>
      </c>
      <c r="J13" s="135" t="s">
        <v>175</v>
      </c>
      <c r="K13" s="3">
        <v>45056</v>
      </c>
      <c r="L13" s="3">
        <v>45240</v>
      </c>
      <c r="M13" s="27" t="s">
        <v>221</v>
      </c>
      <c r="N13" s="27" t="s">
        <v>222</v>
      </c>
      <c r="O13" s="232"/>
    </row>
    <row r="14" spans="2:15" ht="180.75" thickBot="1" x14ac:dyDescent="0.25">
      <c r="B14" s="133">
        <v>8</v>
      </c>
      <c r="C14" s="37">
        <v>45054</v>
      </c>
      <c r="D14" s="35">
        <v>2022</v>
      </c>
      <c r="E14" s="35" t="s">
        <v>172</v>
      </c>
      <c r="F14" s="33" t="s">
        <v>18</v>
      </c>
      <c r="G14" s="138" t="s">
        <v>183</v>
      </c>
      <c r="H14" s="26" t="s">
        <v>211</v>
      </c>
      <c r="I14" s="27" t="s">
        <v>213</v>
      </c>
      <c r="J14" s="135" t="s">
        <v>176</v>
      </c>
      <c r="K14" s="3">
        <v>45055</v>
      </c>
      <c r="L14" s="3">
        <v>45238</v>
      </c>
      <c r="M14" s="27" t="s">
        <v>215</v>
      </c>
      <c r="N14" s="27" t="s">
        <v>217</v>
      </c>
      <c r="O14" s="232"/>
    </row>
    <row r="15" spans="2:15" ht="60.75" thickBot="1" x14ac:dyDescent="0.25">
      <c r="B15" s="133">
        <v>9</v>
      </c>
      <c r="C15" s="37">
        <v>45054</v>
      </c>
      <c r="D15" s="35">
        <v>2022</v>
      </c>
      <c r="E15" s="35" t="s">
        <v>172</v>
      </c>
      <c r="F15" s="33" t="s">
        <v>18</v>
      </c>
      <c r="G15" s="109" t="s">
        <v>167</v>
      </c>
      <c r="H15" s="26" t="s">
        <v>212</v>
      </c>
      <c r="I15" s="27" t="s">
        <v>214</v>
      </c>
      <c r="J15" s="135" t="s">
        <v>176</v>
      </c>
      <c r="K15" s="3">
        <v>45055</v>
      </c>
      <c r="L15" s="3">
        <v>45238</v>
      </c>
      <c r="M15" s="27" t="s">
        <v>216</v>
      </c>
      <c r="N15" s="27" t="s">
        <v>218</v>
      </c>
      <c r="O15" s="232"/>
    </row>
    <row r="16" spans="2:15" ht="132.75" thickBot="1" x14ac:dyDescent="0.25">
      <c r="B16" s="133">
        <v>10</v>
      </c>
      <c r="C16" s="37">
        <v>45054</v>
      </c>
      <c r="D16" s="35">
        <v>2022</v>
      </c>
      <c r="E16" s="35" t="s">
        <v>172</v>
      </c>
      <c r="F16" s="33" t="s">
        <v>21</v>
      </c>
      <c r="G16" s="109" t="s">
        <v>168</v>
      </c>
      <c r="H16" s="26" t="s">
        <v>235</v>
      </c>
      <c r="I16" s="27" t="s">
        <v>236</v>
      </c>
      <c r="J16" s="135" t="s">
        <v>185</v>
      </c>
      <c r="K16" s="3">
        <v>45056</v>
      </c>
      <c r="L16" s="3">
        <v>45076</v>
      </c>
      <c r="M16" s="27" t="s">
        <v>237</v>
      </c>
      <c r="N16" s="27" t="s">
        <v>238</v>
      </c>
      <c r="O16" s="232" t="s">
        <v>243</v>
      </c>
    </row>
    <row r="17" spans="2:15" ht="84.75" thickBot="1" x14ac:dyDescent="0.25">
      <c r="B17" s="133">
        <v>11</v>
      </c>
      <c r="C17" s="37">
        <v>45054</v>
      </c>
      <c r="D17" s="35">
        <v>2022</v>
      </c>
      <c r="E17" s="35" t="s">
        <v>172</v>
      </c>
      <c r="F17" s="33" t="s">
        <v>21</v>
      </c>
      <c r="G17" s="109" t="s">
        <v>169</v>
      </c>
      <c r="H17" s="26" t="s">
        <v>239</v>
      </c>
      <c r="I17" s="27" t="s">
        <v>240</v>
      </c>
      <c r="J17" s="135" t="s">
        <v>186</v>
      </c>
      <c r="K17" s="3">
        <v>45056</v>
      </c>
      <c r="L17" s="3">
        <v>45239</v>
      </c>
      <c r="M17" s="27" t="s">
        <v>241</v>
      </c>
      <c r="N17" s="27" t="s">
        <v>242</v>
      </c>
      <c r="O17" s="232" t="s">
        <v>244</v>
      </c>
    </row>
    <row r="18" spans="2:15" ht="60.75" thickBot="1" x14ac:dyDescent="0.25">
      <c r="B18" s="133">
        <v>12</v>
      </c>
      <c r="C18" s="37">
        <v>45054</v>
      </c>
      <c r="D18" s="35">
        <v>2022</v>
      </c>
      <c r="E18" s="35" t="s">
        <v>172</v>
      </c>
      <c r="F18" s="33" t="s">
        <v>22</v>
      </c>
      <c r="G18" s="109" t="s">
        <v>170</v>
      </c>
      <c r="H18" s="26" t="s">
        <v>227</v>
      </c>
      <c r="I18" s="27" t="s">
        <v>228</v>
      </c>
      <c r="J18" s="135" t="s">
        <v>187</v>
      </c>
      <c r="K18" s="3">
        <v>45055</v>
      </c>
      <c r="L18" s="3">
        <v>45234</v>
      </c>
      <c r="M18" s="27" t="s">
        <v>229</v>
      </c>
      <c r="N18" s="27" t="s">
        <v>230</v>
      </c>
      <c r="O18" s="232"/>
    </row>
    <row r="19" spans="2:15" ht="84.75" thickBot="1" x14ac:dyDescent="0.25">
      <c r="B19" s="133">
        <v>13</v>
      </c>
      <c r="C19" s="37">
        <v>45054</v>
      </c>
      <c r="D19" s="35">
        <v>2022</v>
      </c>
      <c r="E19" s="35" t="s">
        <v>172</v>
      </c>
      <c r="F19" s="33" t="s">
        <v>23</v>
      </c>
      <c r="G19" s="109" t="s">
        <v>171</v>
      </c>
      <c r="H19" s="26" t="s">
        <v>234</v>
      </c>
      <c r="I19" s="27" t="s">
        <v>233</v>
      </c>
      <c r="J19" s="135" t="s">
        <v>187</v>
      </c>
      <c r="K19" s="3">
        <v>45056</v>
      </c>
      <c r="L19" s="3">
        <v>45234</v>
      </c>
      <c r="M19" s="231" t="s">
        <v>232</v>
      </c>
      <c r="N19" s="27" t="s">
        <v>231</v>
      </c>
      <c r="O19" s="232"/>
    </row>
    <row r="22" spans="2:15" x14ac:dyDescent="0.2">
      <c r="G22" s="119" t="s">
        <v>116</v>
      </c>
      <c r="H22" s="119"/>
      <c r="I22" s="12"/>
      <c r="J22" s="13"/>
      <c r="K22" s="14"/>
      <c r="L22" s="15"/>
      <c r="M22" s="167" t="s">
        <v>13</v>
      </c>
      <c r="N22" s="167"/>
    </row>
    <row r="23" spans="2:15" ht="36" x14ac:dyDescent="0.2">
      <c r="G23" s="120" t="s">
        <v>25</v>
      </c>
      <c r="H23" s="120"/>
      <c r="I23" s="12"/>
      <c r="J23" s="17"/>
      <c r="K23" s="18"/>
      <c r="L23" s="19"/>
      <c r="M23" s="170" t="s">
        <v>10</v>
      </c>
      <c r="N23" s="170"/>
    </row>
    <row r="70" spans="2:7" x14ac:dyDescent="0.2">
      <c r="C70" s="67"/>
      <c r="D70" s="67"/>
      <c r="E70" s="67"/>
      <c r="F70" s="67"/>
      <c r="G70" s="67"/>
    </row>
    <row r="71" spans="2:7" x14ac:dyDescent="0.2">
      <c r="C71" s="67"/>
      <c r="D71" s="67"/>
      <c r="E71" s="67"/>
      <c r="F71" s="67"/>
      <c r="G71" s="67"/>
    </row>
    <row r="72" spans="2:7" x14ac:dyDescent="0.2">
      <c r="C72" s="67"/>
      <c r="D72" s="67"/>
      <c r="E72" s="67"/>
      <c r="F72" s="67"/>
      <c r="G72" s="67"/>
    </row>
    <row r="73" spans="2:7" x14ac:dyDescent="0.2">
      <c r="C73" s="67"/>
      <c r="D73" s="67"/>
      <c r="E73" s="67"/>
      <c r="F73" s="67"/>
      <c r="G73" s="67"/>
    </row>
    <row r="74" spans="2:7" x14ac:dyDescent="0.2">
      <c r="B74" s="36">
        <v>1</v>
      </c>
      <c r="C74" s="67"/>
      <c r="D74" s="67"/>
      <c r="E74" s="67"/>
      <c r="G74" s="67"/>
    </row>
    <row r="75" spans="2:7" x14ac:dyDescent="0.2">
      <c r="B75" s="36">
        <v>2</v>
      </c>
      <c r="C75" s="67"/>
      <c r="D75" s="67"/>
      <c r="E75" s="67"/>
      <c r="G75" s="67"/>
    </row>
    <row r="76" spans="2:7" x14ac:dyDescent="0.2">
      <c r="B76" s="36">
        <v>3</v>
      </c>
      <c r="C76" s="67"/>
      <c r="D76" s="67"/>
      <c r="E76" s="67"/>
      <c r="G76" s="67"/>
    </row>
    <row r="77" spans="2:7" x14ac:dyDescent="0.2">
      <c r="B77" s="36">
        <v>4</v>
      </c>
      <c r="C77" s="67"/>
      <c r="D77" s="67"/>
      <c r="E77" s="67"/>
      <c r="G77" s="67"/>
    </row>
    <row r="78" spans="2:7" x14ac:dyDescent="0.2">
      <c r="B78" s="36">
        <v>5</v>
      </c>
      <c r="C78" s="67"/>
      <c r="D78" s="67"/>
      <c r="E78" s="67"/>
      <c r="G78" s="67"/>
    </row>
    <row r="79" spans="2:7" x14ac:dyDescent="0.2">
      <c r="B79" s="36">
        <v>6</v>
      </c>
      <c r="C79" s="67"/>
      <c r="D79" s="67"/>
      <c r="E79" s="67"/>
      <c r="G79" s="67"/>
    </row>
    <row r="80" spans="2:7" x14ac:dyDescent="0.2">
      <c r="B80" s="36">
        <v>7</v>
      </c>
      <c r="C80" s="67"/>
      <c r="D80" s="67"/>
      <c r="E80" s="67"/>
      <c r="G80" s="67"/>
    </row>
    <row r="81" spans="2:7" x14ac:dyDescent="0.2">
      <c r="B81" s="36">
        <v>8</v>
      </c>
      <c r="C81" s="67"/>
      <c r="D81" s="67"/>
      <c r="E81" s="67"/>
      <c r="G81" s="67"/>
    </row>
    <row r="82" spans="2:7" x14ac:dyDescent="0.2">
      <c r="B82" s="36">
        <v>9</v>
      </c>
      <c r="C82" s="67"/>
      <c r="D82" s="67"/>
      <c r="E82" s="67"/>
      <c r="G82" s="67"/>
    </row>
    <row r="83" spans="2:7" x14ac:dyDescent="0.2">
      <c r="B83" s="36">
        <v>10</v>
      </c>
      <c r="C83" s="36"/>
      <c r="D83" s="36"/>
      <c r="E83" s="67"/>
      <c r="G83" s="67"/>
    </row>
    <row r="84" spans="2:7" x14ac:dyDescent="0.2">
      <c r="B84" s="36">
        <v>11</v>
      </c>
      <c r="C84" s="36"/>
      <c r="D84" s="36"/>
      <c r="E84" s="67"/>
      <c r="G84" s="67"/>
    </row>
    <row r="85" spans="2:7" x14ac:dyDescent="0.2">
      <c r="B85" s="36">
        <v>12</v>
      </c>
      <c r="C85" s="36"/>
      <c r="D85" s="36"/>
      <c r="E85" s="67"/>
      <c r="G85" s="67"/>
    </row>
    <row r="86" spans="2:7" x14ac:dyDescent="0.2">
      <c r="B86" s="36">
        <v>13</v>
      </c>
      <c r="C86" s="36"/>
      <c r="D86" s="36"/>
      <c r="E86" s="67"/>
      <c r="G86" s="67"/>
    </row>
    <row r="87" spans="2:7" x14ac:dyDescent="0.2">
      <c r="E87" s="67"/>
      <c r="F87" s="67"/>
      <c r="G87" s="67"/>
    </row>
    <row r="88" spans="2:7" x14ac:dyDescent="0.2">
      <c r="E88" s="67"/>
      <c r="F88" s="67"/>
      <c r="G88" s="67"/>
    </row>
    <row r="89" spans="2:7" x14ac:dyDescent="0.2">
      <c r="E89" s="67"/>
      <c r="F89" s="67"/>
      <c r="G89" s="67"/>
    </row>
  </sheetData>
  <autoFilter ref="A6:O19"/>
  <dataConsolidate/>
  <mergeCells count="18">
    <mergeCell ref="B1:O1"/>
    <mergeCell ref="B2:O2"/>
    <mergeCell ref="B3:O3"/>
    <mergeCell ref="B5:B6"/>
    <mergeCell ref="C5:C6"/>
    <mergeCell ref="D5:D6"/>
    <mergeCell ref="E5:E6"/>
    <mergeCell ref="F5:F6"/>
    <mergeCell ref="G5:G6"/>
    <mergeCell ref="H5:H6"/>
    <mergeCell ref="I5:I6"/>
    <mergeCell ref="J5:J6"/>
    <mergeCell ref="K5:L5"/>
    <mergeCell ref="M5:M6"/>
    <mergeCell ref="N5:N6"/>
    <mergeCell ref="O5:O6"/>
    <mergeCell ref="M22:N22"/>
    <mergeCell ref="M23:N23"/>
  </mergeCells>
  <dataValidations xWindow="1545" yWindow="689" count="12">
    <dataValidation allowBlank="1" showInputMessage="1" showErrorMessage="1" prompt="Analice la causa raiz que originó el hallazgo y que debe ser atacado con la accion de mejora para eliminar la causa y evitar que se vuelva a presentar el hallazgo" sqref="H7:H19"/>
    <dataValidation allowBlank="1" showInputMessage="1" showErrorMessage="1" prompt="Acción o acciones a implementar para eliminar la causa del hallazgo, transformar la condición de los hallazgos y garantizar que no se vuelva a presentar." sqref="I7:I19"/>
    <dataValidation allowBlank="1" showInputMessage="1" showErrorMessage="1" prompt="Área o dependencia de la CGD encargada y el cargo de responsables de implementar la acción de mejora a desarrollar de acuerdo con los establecido en el Manual de funciones, requisitos y competencias laborales." sqref="J7:J19"/>
    <dataValidation allowBlank="1" showInputMessage="1" showErrorMessage="1" prompt="Fecha en la que se iniciará la ejecución de la acción de mejora a desarrollar" sqref="K7:K19"/>
    <dataValidation allowBlank="1" showInputMessage="1" showErrorMessage="1" prompt="Fecha en la que finalizarán la ejecución de la acción de mejora a desarrollar por el área responsables. La fecha no puede supera los seis (6) contados a partir de la presentación del plan de mejoramientos - art. Séptimo Resol. 005 de 2022" sqref="L7:L19"/>
    <dataValidation allowBlank="1" showInputMessage="1" showErrorMessage="1" prompt="Indica el logro que se propone alcanzar con la ejecución de la acción de mejora lo cual evidencia la transformación de la condición del hallazgo y garantiza que el hallazgo no se volverá a presentar." sqref="M7:M19"/>
    <dataValidation allowBlank="1" showInputMessage="1" showErrorMessage="1" prompt="Expresión cualitativa y/o cuantitativa y medible que evidencia el cumplimiento de la meta que transforma la condición eliminando su causa raíz y garantizando que la condición no se vuelva a presentar." sqref="N7:N19"/>
    <dataValidation allowBlank="1" showInputMessage="1" showErrorMessage="1" prompt="Explicaciones que se consideren pertinentes para mayor entendimiento de la acción de mejora desarrollada" sqref="O7:O19"/>
    <dataValidation allowBlank="1" showInputMessage="1" showErrorMessage="1" prompt="hallazgos reportado por la AGR en el Informe final de auditoria" sqref="G7:G19"/>
    <dataValidation allowBlank="1" showInputMessage="1" showErrorMessage="1" prompt="Vigencia a la que pertenece la información auditada" sqref="D7:D19"/>
    <dataValidation allowBlank="1" showInputMessage="1" showErrorMessage="1" prompt="Fecha en la que fue credo la acción de mejora a desarrollar dentro de la plataforma establecida por la AGR para el efecto" sqref="C7:C19"/>
    <dataValidation type="list" allowBlank="1" showInputMessage="1" showErrorMessage="1" prompt="Procesos interno de la CGD sobre el cual se levantó el hallazgos de auditoria" sqref="F7:F19">
      <formula1>#REF!</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11"/>
  <sheetViews>
    <sheetView showGridLines="0" topLeftCell="A4" workbookViewId="0">
      <selection activeCell="Q47" sqref="Q47"/>
    </sheetView>
  </sheetViews>
  <sheetFormatPr baseColWidth="10" defaultRowHeight="15" x14ac:dyDescent="0.25"/>
  <cols>
    <col min="1" max="1" width="3.7109375" customWidth="1"/>
    <col min="2" max="2" width="27.140625" customWidth="1"/>
    <col min="3" max="3" width="10.28515625" customWidth="1"/>
    <col min="4" max="4" width="9.28515625" customWidth="1"/>
    <col min="5" max="5" width="8.85546875" customWidth="1"/>
    <col min="23" max="23" width="18" customWidth="1"/>
    <col min="24" max="24" width="5.28515625" customWidth="1"/>
    <col min="30" max="30" width="7.85546875" customWidth="1"/>
    <col min="31" max="31" width="19" customWidth="1"/>
    <col min="32" max="32" width="19.140625" customWidth="1"/>
    <col min="33" max="33" width="7" customWidth="1"/>
    <col min="39" max="39" width="18.140625" customWidth="1"/>
    <col min="40" max="40" width="4.42578125" customWidth="1"/>
  </cols>
  <sheetData>
    <row r="1" spans="2:31" ht="15.75" thickBot="1" x14ac:dyDescent="0.3">
      <c r="AB1" s="202" t="s">
        <v>160</v>
      </c>
      <c r="AC1" s="203"/>
      <c r="AD1" s="203"/>
      <c r="AE1" s="204"/>
    </row>
    <row r="2" spans="2:31" x14ac:dyDescent="0.25">
      <c r="J2" s="223" t="s">
        <v>188</v>
      </c>
      <c r="K2" s="223"/>
      <c r="L2" s="223"/>
      <c r="M2" s="223"/>
    </row>
    <row r="5" spans="2:31" ht="16.5" customHeight="1" x14ac:dyDescent="0.25"/>
    <row r="6" spans="2:31" ht="16.5" customHeight="1" x14ac:dyDescent="0.25"/>
    <row r="7" spans="2:31" ht="16.5" customHeight="1" thickBot="1" x14ac:dyDescent="0.3"/>
    <row r="8" spans="2:31" ht="16.5" customHeight="1" thickBot="1" x14ac:dyDescent="0.3">
      <c r="B8" s="81" t="s">
        <v>35</v>
      </c>
      <c r="C8" s="82" t="s">
        <v>36</v>
      </c>
    </row>
    <row r="9" spans="2:31" ht="16.5" customHeight="1" x14ac:dyDescent="0.25">
      <c r="B9" s="70" t="s">
        <v>26</v>
      </c>
      <c r="C9" s="71" t="e">
        <f>IF(COUNTIF('Consolidado AGR'!F$7:F$19,'Gráfico AGR'!B9)=0,NA(),COUNTIF('Consolidado AGR'!F$7:F$19,'Gráfico AGR'!B9))</f>
        <v>#N/A</v>
      </c>
    </row>
    <row r="10" spans="2:31" ht="16.5" customHeight="1" x14ac:dyDescent="0.25">
      <c r="B10" s="68" t="s">
        <v>20</v>
      </c>
      <c r="C10" s="71" t="e">
        <f>IF(COUNTIF('Consolidado AGR'!F$7:F$19,'Gráfico AGR'!B10)=0,NA(),COUNTIF('Consolidado AGR'!F$7:F$19,'Gráfico AGR'!B10))</f>
        <v>#N/A</v>
      </c>
    </row>
    <row r="11" spans="2:31" ht="15.75" customHeight="1" x14ac:dyDescent="0.25">
      <c r="B11" s="68" t="s">
        <v>21</v>
      </c>
      <c r="C11" s="71">
        <f>IF(COUNTIF('Consolidado AGR'!F$7:F$19,'Gráfico AGR'!B11)=0,NA(),COUNTIF('Consolidado AGR'!F$7:F$19,'Gráfico AGR'!B11))</f>
        <v>2</v>
      </c>
    </row>
    <row r="12" spans="2:31" ht="16.5" customHeight="1" x14ac:dyDescent="0.25">
      <c r="B12" s="68" t="s">
        <v>27</v>
      </c>
      <c r="C12" s="71" t="e">
        <f>IF(COUNTIF('Consolidado AGR'!F$7:F$19,'Gráfico AGR'!B12)=0,NA(),COUNTIF('Consolidado AGR'!F$7:F$19,'Gráfico AGR'!B12))</f>
        <v>#N/A</v>
      </c>
    </row>
    <row r="13" spans="2:31" ht="16.5" customHeight="1" x14ac:dyDescent="0.25">
      <c r="B13" s="68" t="s">
        <v>22</v>
      </c>
      <c r="C13" s="71">
        <f>IF(COUNTIF('Consolidado AGR'!F$7:F$19,'Gráfico AGR'!B13)=0,NA(),COUNTIF('Consolidado AGR'!F$7:F$19,'Gráfico AGR'!B13))</f>
        <v>1</v>
      </c>
      <c r="R13" s="1"/>
    </row>
    <row r="14" spans="2:31" ht="16.5" customHeight="1" x14ac:dyDescent="0.25">
      <c r="B14" s="68" t="s">
        <v>23</v>
      </c>
      <c r="C14" s="71">
        <f>IF(COUNTIF('Consolidado AGR'!F$7:F$19,'Gráfico AGR'!B14)=0,NA(),COUNTIF('Consolidado AGR'!F$7:F$19,'Gráfico AGR'!B14))</f>
        <v>1</v>
      </c>
      <c r="R14" s="1"/>
    </row>
    <row r="15" spans="2:31" ht="16.5" customHeight="1" x14ac:dyDescent="0.25">
      <c r="B15" s="68" t="s">
        <v>18</v>
      </c>
      <c r="C15" s="71">
        <f>IF(COUNTIF('Consolidado AGR'!F$7:F$19,'Gráfico AGR'!B15)=0,NA(),COUNTIF('Consolidado AGR'!F$7:F$19,'Gráfico AGR'!B15))</f>
        <v>2</v>
      </c>
    </row>
    <row r="16" spans="2:31" x14ac:dyDescent="0.25">
      <c r="B16" s="68" t="s">
        <v>16</v>
      </c>
      <c r="C16" s="71">
        <f>IF(COUNTIF('Consolidado AGR'!F$7:F$19,'Gráfico AGR'!B16)=0,NA(),COUNTIF('Consolidado AGR'!F$7:F$19,'Gráfico AGR'!B16))</f>
        <v>5</v>
      </c>
    </row>
    <row r="17" spans="2:40" ht="16.5" customHeight="1" x14ac:dyDescent="0.25">
      <c r="B17" s="68" t="s">
        <v>158</v>
      </c>
      <c r="C17" s="71">
        <f>IF(COUNTIF('Consolidado AGR'!F$7:F$19,'Gráfico AGR'!B17)=0,NA(),COUNTIF('Consolidado AGR'!F$7:F$19,'Gráfico AGR'!B17))</f>
        <v>2</v>
      </c>
      <c r="U17" s="214" t="str">
        <f>'Consolidado CI'!AB64</f>
        <v>Planeación institucional</v>
      </c>
      <c r="V17" s="214"/>
      <c r="W17" s="123" t="s">
        <v>44</v>
      </c>
      <c r="X17" s="124" t="e">
        <f>COUNTIFS('Consolidado AGR'!#REF!,'Consolidado AGR'!#REF!,'Consolidado AGR'!F$7:F$19,'Consolidado AGR'!#REF!)</f>
        <v>#REF!</v>
      </c>
      <c r="AC17" s="214" t="str">
        <f>'Consolidado CI'!AB67</f>
        <v>Administrativo sancionatorio</v>
      </c>
      <c r="AD17" s="214"/>
      <c r="AE17" s="123" t="s">
        <v>44</v>
      </c>
      <c r="AF17" s="124" t="e">
        <f>COUNTIFS('Consolidado AGR'!#REF!,'Consolidado AGR'!#REF!,'Consolidado AGR'!F$7:F$19,'Consolidado AGR'!#REF!)</f>
        <v>#REF!</v>
      </c>
      <c r="AK17" s="220" t="str">
        <f>'Consolidado CI'!AB70</f>
        <v>Talento humano</v>
      </c>
      <c r="AL17" s="220"/>
      <c r="AM17" s="123" t="s">
        <v>44</v>
      </c>
      <c r="AN17" s="124" t="e">
        <f>COUNTIFS('Consolidado AGR'!#REF!,'Consolidado AGR'!#REF!,'Consolidado AGR'!F$7:F$19,'Consolidado AGR'!#REF!)</f>
        <v>#REF!</v>
      </c>
    </row>
    <row r="18" spans="2:40" x14ac:dyDescent="0.25">
      <c r="B18" s="68" t="s">
        <v>28</v>
      </c>
      <c r="C18" s="71" t="e">
        <f>IF(COUNTIF('Consolidado AGR'!F$7:F$19,'Gráfico AGR'!B18)=0,NA(),COUNTIF('Consolidado AGR'!F$7:F$19,'Gráfico AGR'!B18))</f>
        <v>#N/A</v>
      </c>
      <c r="R18" s="1"/>
      <c r="U18" s="214"/>
      <c r="V18" s="214"/>
      <c r="W18" s="123" t="s">
        <v>112</v>
      </c>
      <c r="X18" s="124" t="e">
        <f>COUNTIFS('Consolidado AGR'!#REF!,'Consolidado AGR'!#REF!,'Consolidado AGR'!F$7:F$19,'Consolidado AGR'!#REF!)</f>
        <v>#REF!</v>
      </c>
      <c r="AC18" s="214"/>
      <c r="AD18" s="214"/>
      <c r="AE18" s="123" t="s">
        <v>112</v>
      </c>
      <c r="AF18" s="124" t="e">
        <f>COUNTIFS('Consolidado AGR'!#REF!,'Consolidado AGR'!#REF!,'Consolidado AGR'!F$7:F$19,'Consolidado AGR'!#REF!)</f>
        <v>#REF!</v>
      </c>
      <c r="AK18" s="220"/>
      <c r="AL18" s="220"/>
      <c r="AM18" s="123" t="s">
        <v>112</v>
      </c>
      <c r="AN18" s="124" t="e">
        <f>COUNTIFS('Consolidado AGR'!#REF!,'Consolidado AGR'!#REF!,'Consolidado AGR'!F$7:F$19,'Consolidado AGR'!#REF!)</f>
        <v>#REF!</v>
      </c>
    </row>
    <row r="19" spans="2:40" x14ac:dyDescent="0.25">
      <c r="B19" s="68" t="s">
        <v>29</v>
      </c>
      <c r="C19" s="71" t="e">
        <f>IF(COUNTIF('Consolidado AGR'!F$7:F$19,'Gráfico AGR'!B19)=0,NA(),COUNTIF('Consolidado AGR'!F$7:F$19,'Gráfico AGR'!B19))</f>
        <v>#N/A</v>
      </c>
      <c r="R19" s="1"/>
      <c r="U19" s="214"/>
      <c r="V19" s="214"/>
      <c r="W19" s="123" t="s">
        <v>114</v>
      </c>
      <c r="X19" s="124" t="e">
        <f>COUNTIFS('Consolidado AGR'!#REF!,'Consolidado AGR'!#REF!,'Consolidado AGR'!F$7:F$19,'Consolidado AGR'!#REF!)</f>
        <v>#REF!</v>
      </c>
      <c r="AC19" s="214"/>
      <c r="AD19" s="214"/>
      <c r="AE19" s="123" t="s">
        <v>114</v>
      </c>
      <c r="AF19" s="124" t="e">
        <f>COUNTIFS('Consolidado AGR'!#REF!,'Consolidado AGR'!#REF!,'Consolidado AGR'!F$7:F$19,'Consolidado AGR'!#REF!)</f>
        <v>#REF!</v>
      </c>
      <c r="AK19" s="220"/>
      <c r="AL19" s="220"/>
      <c r="AM19" s="123" t="s">
        <v>114</v>
      </c>
      <c r="AN19" s="124" t="e">
        <f>COUNTIFS('Consolidado AGR'!#REF!,'Consolidado AGR'!#REF!,'Consolidado AGR'!F$7:F$19,'Consolidado AGR'!#REF!)</f>
        <v>#REF!</v>
      </c>
    </row>
    <row r="20" spans="2:40" ht="15" customHeight="1" x14ac:dyDescent="0.25">
      <c r="B20" s="68" t="s">
        <v>19</v>
      </c>
      <c r="C20" s="71" t="e">
        <f>IF(COUNTIF('Consolidado AGR'!F$7:F$19,'Gráfico AGR'!B20)=0,NA(),COUNTIF('Consolidado AGR'!F$7:F$19,'Gráfico AGR'!B20))</f>
        <v>#N/A</v>
      </c>
      <c r="W20" s="134" t="s">
        <v>115</v>
      </c>
      <c r="X20" s="134" t="e">
        <f>SUM(X17:X19)</f>
        <v>#REF!</v>
      </c>
      <c r="AE20" s="134" t="s">
        <v>115</v>
      </c>
      <c r="AF20" s="134" t="e">
        <f>SUM(AF17:AF19)</f>
        <v>#REF!</v>
      </c>
      <c r="AM20" s="134" t="s">
        <v>115</v>
      </c>
      <c r="AN20" s="134" t="e">
        <f>SUM(AN17:AN19)</f>
        <v>#REF!</v>
      </c>
    </row>
    <row r="21" spans="2:40" ht="15.75" thickBot="1" x14ac:dyDescent="0.3">
      <c r="B21" s="69" t="s">
        <v>24</v>
      </c>
      <c r="C21" s="71" t="e">
        <f>IF(COUNTIF('Consolidado AGR'!F$7:F$19,'Gráfico AGR'!B21)=0,NA(),COUNTIF('Consolidado AGR'!F$7:F$19,'Gráfico AGR'!B21))</f>
        <v>#N/A</v>
      </c>
    </row>
    <row r="22" spans="2:40" ht="15.75" thickBot="1" x14ac:dyDescent="0.3">
      <c r="B22" s="113" t="s">
        <v>142</v>
      </c>
      <c r="C22" s="80">
        <f>_xlfn.AGGREGATE(9,6,C9:C21)</f>
        <v>13</v>
      </c>
    </row>
    <row r="23" spans="2:40" x14ac:dyDescent="0.25">
      <c r="R23" s="1"/>
    </row>
    <row r="24" spans="2:40" x14ac:dyDescent="0.25">
      <c r="R24" s="1"/>
    </row>
    <row r="28" spans="2:40" x14ac:dyDescent="0.25">
      <c r="R28" s="1"/>
    </row>
    <row r="29" spans="2:40" x14ac:dyDescent="0.25">
      <c r="R29" s="1"/>
    </row>
    <row r="33" spans="2:40" x14ac:dyDescent="0.25">
      <c r="R33" s="1"/>
    </row>
    <row r="34" spans="2:40" ht="15.75" thickBot="1" x14ac:dyDescent="0.3">
      <c r="R34" s="1"/>
    </row>
    <row r="35" spans="2:40" ht="15.75" thickBot="1" x14ac:dyDescent="0.3">
      <c r="B35" s="193" t="s">
        <v>189</v>
      </c>
      <c r="C35" s="194"/>
      <c r="D35" s="194"/>
      <c r="E35" s="195"/>
    </row>
    <row r="36" spans="2:40" x14ac:dyDescent="0.25">
      <c r="B36" s="165" t="s">
        <v>44</v>
      </c>
      <c r="C36" s="166"/>
      <c r="D36" s="129" t="e">
        <f>'Consolidado AGR'!#REF!</f>
        <v>#REF!</v>
      </c>
      <c r="E36" s="140" t="e">
        <f>D36/D39</f>
        <v>#REF!</v>
      </c>
    </row>
    <row r="37" spans="2:40" x14ac:dyDescent="0.25">
      <c r="B37" s="168" t="s">
        <v>112</v>
      </c>
      <c r="C37" s="169"/>
      <c r="D37" s="130" t="e">
        <f>'Consolidado AGR'!#REF!</f>
        <v>#REF!</v>
      </c>
      <c r="E37" s="141" t="e">
        <f>D37/D39</f>
        <v>#REF!</v>
      </c>
    </row>
    <row r="38" spans="2:40" ht="15.75" thickBot="1" x14ac:dyDescent="0.3">
      <c r="B38" s="168" t="s">
        <v>165</v>
      </c>
      <c r="C38" s="169"/>
      <c r="D38" s="130" t="e">
        <f>'Consolidado AGR'!#REF!</f>
        <v>#REF!</v>
      </c>
      <c r="E38" s="142" t="e">
        <f>D38/D39</f>
        <v>#REF!</v>
      </c>
      <c r="R38" s="1"/>
      <c r="AC38" s="205" t="str">
        <f>'Consolidado CI'!AB68</f>
        <v>Responsabilidad fiscal</v>
      </c>
      <c r="AD38" s="206"/>
      <c r="AE38" s="123" t="s">
        <v>44</v>
      </c>
      <c r="AF38" s="124" t="e">
        <f>COUNTIFS('Consolidado AGR'!#REF!,'Consolidado AGR'!#REF!,'Consolidado AGR'!F$7:F$19,'Consolidado AGR'!#REF!)</f>
        <v>#REF!</v>
      </c>
      <c r="AK38" s="220" t="str">
        <f>'Consolidado CI'!AB71</f>
        <v xml:space="preserve">Gestión financiera </v>
      </c>
      <c r="AL38" s="220"/>
      <c r="AM38" s="123" t="s">
        <v>44</v>
      </c>
      <c r="AN38" s="124">
        <f>COUNTIFS('Consolidado CI'!AB$7:AB$23,'Consolidado CI'!AB$59,'Consolidado CI'!F$7:F$23,'Consolidado CI'!AB$71)</f>
        <v>0</v>
      </c>
    </row>
    <row r="39" spans="2:40" ht="15.75" thickBot="1" x14ac:dyDescent="0.3">
      <c r="B39" s="144" t="s">
        <v>115</v>
      </c>
      <c r="C39" s="145"/>
      <c r="D39" s="132" t="e">
        <f>SUM(D36:D38)</f>
        <v>#REF!</v>
      </c>
      <c r="R39" s="1"/>
      <c r="U39" s="214" t="str">
        <f>'Consolidado CI'!AB65</f>
        <v xml:space="preserve">Participación ciudadana
</v>
      </c>
      <c r="V39" s="214"/>
      <c r="W39" s="123" t="s">
        <v>44</v>
      </c>
      <c r="X39" s="124" t="e">
        <f>COUNTIFS('Consolidado AGR'!#REF!,'Consolidado AGR'!#REF!,'Consolidado AGR'!F$7:F$19,'Consolidado AGR'!#REF!)</f>
        <v>#REF!</v>
      </c>
      <c r="AC39" s="207"/>
      <c r="AD39" s="208"/>
      <c r="AE39" s="123" t="s">
        <v>112</v>
      </c>
      <c r="AF39" s="124" t="e">
        <f>COUNTIFS('Consolidado AGR'!#REF!,'Consolidado AGR'!#REF!,'Consolidado AGR'!F$7:F$19,'Consolidado AGR'!#REF!)</f>
        <v>#REF!</v>
      </c>
      <c r="AK39" s="220"/>
      <c r="AL39" s="220"/>
      <c r="AM39" s="123" t="s">
        <v>112</v>
      </c>
      <c r="AN39" s="124">
        <f>COUNTIFS('Consolidado CI'!AB$7:AB$23,'Consolidado CI'!AB$60,'Consolidado CI'!F$7:F$23,'Consolidado CI'!AB$71)</f>
        <v>0</v>
      </c>
    </row>
    <row r="40" spans="2:40" x14ac:dyDescent="0.25">
      <c r="U40" s="214"/>
      <c r="V40" s="214"/>
      <c r="W40" s="123" t="s">
        <v>112</v>
      </c>
      <c r="X40" s="124" t="e">
        <f>COUNTIFS('Consolidado AGR'!#REF!,'Consolidado AGR'!#REF!,'Consolidado AGR'!F$7:F$19,'Consolidado AGR'!#REF!)</f>
        <v>#REF!</v>
      </c>
      <c r="AC40" s="209"/>
      <c r="AD40" s="210"/>
      <c r="AE40" s="123" t="s">
        <v>114</v>
      </c>
      <c r="AF40" s="124" t="e">
        <f>COUNTIFS('Consolidado AGR'!#REF!,'Consolidado AGR'!#REF!,'Consolidado AGR'!F$7:F$19,'Consolidado AGR'!#REF!)</f>
        <v>#REF!</v>
      </c>
      <c r="AK40" s="220"/>
      <c r="AL40" s="220"/>
      <c r="AM40" s="123" t="s">
        <v>114</v>
      </c>
      <c r="AN40" s="124">
        <f>COUNTIFS('Consolidado CI'!AB$7:AB$23,'Consolidado CI'!AB$61,'Consolidado CI'!F$7:F$23,'Consolidado CI'!AB$71)</f>
        <v>5</v>
      </c>
    </row>
    <row r="41" spans="2:40" x14ac:dyDescent="0.25">
      <c r="U41" s="214"/>
      <c r="V41" s="214"/>
      <c r="W41" s="123" t="s">
        <v>114</v>
      </c>
      <c r="X41" s="124" t="e">
        <f>COUNTIFS('Consolidado AGR'!#REF!,'Consolidado AGR'!#REF!,'Consolidado AGR'!F$7:F$19,'Consolidado AGR'!#REF!)</f>
        <v>#REF!</v>
      </c>
      <c r="AE41" s="134" t="s">
        <v>115</v>
      </c>
      <c r="AF41" s="134" t="e">
        <f>SUM(AF38:AF40)</f>
        <v>#REF!</v>
      </c>
      <c r="AM41" s="134" t="s">
        <v>115</v>
      </c>
      <c r="AN41" s="134">
        <f>SUM(AN38:AN40)</f>
        <v>5</v>
      </c>
    </row>
    <row r="42" spans="2:40" x14ac:dyDescent="0.25">
      <c r="W42" s="134" t="s">
        <v>115</v>
      </c>
      <c r="X42" s="134" t="e">
        <f>SUM(X39:X41)</f>
        <v>#REF!</v>
      </c>
    </row>
    <row r="43" spans="2:40" x14ac:dyDescent="0.25">
      <c r="R43" s="1"/>
    </row>
    <row r="44" spans="2:40" x14ac:dyDescent="0.25">
      <c r="R44" s="1"/>
    </row>
    <row r="48" spans="2:40" x14ac:dyDescent="0.25">
      <c r="R48" s="1"/>
    </row>
    <row r="49" spans="18:40" x14ac:dyDescent="0.25">
      <c r="R49" s="1"/>
    </row>
    <row r="53" spans="18:40" x14ac:dyDescent="0.25">
      <c r="R53" s="1"/>
    </row>
    <row r="54" spans="18:40" x14ac:dyDescent="0.25">
      <c r="R54" s="1"/>
    </row>
    <row r="58" spans="18:40" x14ac:dyDescent="0.25">
      <c r="R58" s="1"/>
    </row>
    <row r="59" spans="18:40" x14ac:dyDescent="0.25">
      <c r="R59" s="1"/>
    </row>
    <row r="61" spans="18:40" ht="15.75" thickBot="1" x14ac:dyDescent="0.3"/>
    <row r="62" spans="18:40" ht="15.75" thickBot="1" x14ac:dyDescent="0.3">
      <c r="AD62" s="205" t="str">
        <f>'Consolidado CI'!AB69</f>
        <v>Cobro Coactivo</v>
      </c>
      <c r="AE62" s="206"/>
      <c r="AF62" s="123" t="s">
        <v>44</v>
      </c>
      <c r="AG62" s="124" t="e">
        <f>COUNTIFS('Consolidado AGR'!#REF!,'Consolidado AGR'!#REF!,'Consolidado AGR'!F$7:F$19,'Consolidado AGR'!#REF!)</f>
        <v>#REF!</v>
      </c>
      <c r="AK62" s="211" t="str">
        <f>'Consolidado CI'!AB72</f>
        <v>Adquisición de bienes y servicios</v>
      </c>
      <c r="AL62" s="212"/>
      <c r="AM62" s="128" t="s">
        <v>44</v>
      </c>
      <c r="AN62" s="129" t="e">
        <f>COUNTIFS('Consolidado AGR'!#REF!,'Consolidado AGR'!#REF!,'Consolidado AGR'!F$7:F$19,'Consolidado AGR'!#REF!)</f>
        <v>#REF!</v>
      </c>
    </row>
    <row r="63" spans="18:40" x14ac:dyDescent="0.25">
      <c r="R63" s="1"/>
      <c r="U63" s="217" t="str">
        <f>'Consolidado CI'!AB66</f>
        <v>Auditorias</v>
      </c>
      <c r="V63" s="218"/>
      <c r="W63" s="128" t="s">
        <v>44</v>
      </c>
      <c r="X63" s="129" t="e">
        <f>COUNTIFS('Consolidado AGR'!#REF!,'Consolidado AGR'!#REF!,'Consolidado AGR'!F$7:F$19,'Consolidado AGR'!#REF!)</f>
        <v>#REF!</v>
      </c>
      <c r="AD63" s="207"/>
      <c r="AE63" s="208"/>
      <c r="AF63" s="123" t="s">
        <v>112</v>
      </c>
      <c r="AG63" s="124" t="e">
        <f>COUNTIFS('Consolidado AGR'!#REF!,'Consolidado AGR'!#REF!,'Consolidado AGR'!F$7:F$19,'Consolidado AGR'!#REF!)</f>
        <v>#REF!</v>
      </c>
      <c r="AK63" s="213"/>
      <c r="AL63" s="214"/>
      <c r="AM63" s="123" t="s">
        <v>112</v>
      </c>
      <c r="AN63" s="130" t="e">
        <f>COUNTIFS('Consolidado AGR'!#REF!,'Consolidado AGR'!#REF!,'Consolidado AGR'!F$7:F$19,'Consolidado AGR'!#REF!)</f>
        <v>#REF!</v>
      </c>
    </row>
    <row r="64" spans="18:40" ht="15.75" thickBot="1" x14ac:dyDescent="0.3">
      <c r="R64" s="1"/>
      <c r="U64" s="219"/>
      <c r="V64" s="220"/>
      <c r="W64" s="123" t="s">
        <v>112</v>
      </c>
      <c r="X64" s="130" t="e">
        <f>COUNTIFS('Consolidado AGR'!#REF!,'Consolidado AGR'!#REF!,'Consolidado AGR'!F$7:F$19,'Consolidado AGR'!#REF!)</f>
        <v>#REF!</v>
      </c>
      <c r="AD64" s="209"/>
      <c r="AE64" s="210"/>
      <c r="AF64" s="123" t="s">
        <v>114</v>
      </c>
      <c r="AG64" s="124" t="e">
        <f>COUNTIFS('Consolidado AGR'!#REF!,'Consolidado AGR'!#REF!,'Consolidado AGR'!F$7:F$19,'Consolidado AGR'!#REF!)</f>
        <v>#REF!</v>
      </c>
      <c r="AK64" s="215"/>
      <c r="AL64" s="216"/>
      <c r="AM64" s="131" t="s">
        <v>114</v>
      </c>
      <c r="AN64" s="132" t="e">
        <f>COUNTIFS('Consolidado AGR'!#REF!,'Consolidado AGR'!#REF!,'Consolidado AGR'!F$7:F$19,'Consolidado AGR'!#REF!)</f>
        <v>#REF!</v>
      </c>
    </row>
    <row r="65" spans="21:40" ht="15.75" thickBot="1" x14ac:dyDescent="0.3">
      <c r="U65" s="221"/>
      <c r="V65" s="222"/>
      <c r="W65" s="131" t="s">
        <v>114</v>
      </c>
      <c r="X65" s="132" t="e">
        <f>COUNTIFS('Consolidado AGR'!#REF!,'Consolidado AGR'!#REF!,'Consolidado AGR'!F$7:F$19,'Consolidado AGR'!#REF!)</f>
        <v>#REF!</v>
      </c>
      <c r="AF65" s="134" t="s">
        <v>115</v>
      </c>
      <c r="AG65" s="134" t="e">
        <f>SUM(AG62:AG64)</f>
        <v>#REF!</v>
      </c>
      <c r="AM65" s="134" t="s">
        <v>115</v>
      </c>
      <c r="AN65" s="134" t="e">
        <f>SUM(AN62:AN64)</f>
        <v>#REF!</v>
      </c>
    </row>
    <row r="66" spans="21:40" x14ac:dyDescent="0.25">
      <c r="W66" s="134" t="s">
        <v>115</v>
      </c>
      <c r="X66" s="134" t="e">
        <f>SUM(X63:X65)</f>
        <v>#REF!</v>
      </c>
    </row>
    <row r="83" spans="21:40" x14ac:dyDescent="0.25">
      <c r="AD83" s="205" t="str">
        <f>'Consolidado CI'!AB74</f>
        <v>Gestión documental</v>
      </c>
      <c r="AE83" s="206"/>
      <c r="AF83" s="123" t="s">
        <v>44</v>
      </c>
      <c r="AG83" s="124">
        <f>COUNTIFS('Consolidado CI'!AB$7:AB$23,'Consolidado CI'!AB59,'Consolidado CI'!F$7:F$23,'Consolidado CI'!AB$74)</f>
        <v>0</v>
      </c>
    </row>
    <row r="84" spans="21:40" x14ac:dyDescent="0.25">
      <c r="AD84" s="207"/>
      <c r="AE84" s="208"/>
      <c r="AF84" s="123" t="s">
        <v>112</v>
      </c>
      <c r="AG84" s="124">
        <f>COUNTIFS('Consolidado CI'!AB$7:AB$23,'Consolidado CI'!AB60,'Consolidado CI'!F$7:F$23,'Consolidado CI'!AB$74)</f>
        <v>0</v>
      </c>
    </row>
    <row r="85" spans="21:40" x14ac:dyDescent="0.25">
      <c r="U85" s="205" t="str">
        <f>'Consolidado CI'!AB73</f>
        <v>Infraestructura</v>
      </c>
      <c r="V85" s="206"/>
      <c r="W85" s="123" t="s">
        <v>44</v>
      </c>
      <c r="X85" s="124" t="e">
        <f>COUNTIFS('Consolidado AGR'!#REF!,'Consolidado AGR'!#REF!,'Consolidado AGR'!F$7:F$19,'Consolidado AGR'!#REF!)</f>
        <v>#REF!</v>
      </c>
      <c r="AD85" s="209"/>
      <c r="AE85" s="210"/>
      <c r="AF85" s="123" t="s">
        <v>114</v>
      </c>
      <c r="AG85" s="124">
        <f>COUNTIFS('Consolidado CI'!AB$7:AB$23,'Consolidado CI'!AB61,'Consolidado CI'!F$7:F$23,'Consolidado CI'!AB$74)</f>
        <v>12</v>
      </c>
      <c r="AK85" s="220" t="str">
        <f>'Consolidado CI'!AB75</f>
        <v xml:space="preserve">Gestión jurídica
</v>
      </c>
      <c r="AL85" s="220"/>
      <c r="AM85" s="123" t="s">
        <v>44</v>
      </c>
      <c r="AN85" s="124" t="e">
        <f>COUNTIFS('Consolidado AGR'!#REF!,'Consolidado AGR'!#REF!,'Consolidado AGR'!F$7:F$19,'Consolidado AGR'!#REF!)</f>
        <v>#REF!</v>
      </c>
    </row>
    <row r="86" spans="21:40" x14ac:dyDescent="0.25">
      <c r="U86" s="207"/>
      <c r="V86" s="208"/>
      <c r="W86" s="123" t="s">
        <v>112</v>
      </c>
      <c r="X86" s="124" t="e">
        <f>COUNTIFS('Consolidado AGR'!#REF!,'Consolidado AGR'!#REF!,'Consolidado AGR'!F$7:F$19,'Consolidado AGR'!#REF!)</f>
        <v>#REF!</v>
      </c>
      <c r="AF86" s="134" t="s">
        <v>115</v>
      </c>
      <c r="AG86" s="134">
        <f>SUM(AG83:AG85)</f>
        <v>12</v>
      </c>
      <c r="AK86" s="220"/>
      <c r="AL86" s="220"/>
      <c r="AM86" s="123" t="s">
        <v>112</v>
      </c>
      <c r="AN86" s="124" t="e">
        <f>COUNTIFS('Consolidado AGR'!#REF!,'Consolidado AGR'!#REF!,'Consolidado AGR'!F$7:F$19,'Consolidado AGR'!#REF!)</f>
        <v>#REF!</v>
      </c>
    </row>
    <row r="87" spans="21:40" x14ac:dyDescent="0.25">
      <c r="U87" s="209"/>
      <c r="V87" s="210"/>
      <c r="W87" s="123" t="s">
        <v>114</v>
      </c>
      <c r="X87" s="124" t="e">
        <f>COUNTIFS('Consolidado AGR'!#REF!,'Consolidado AGR'!#REF!,'Consolidado AGR'!F$7:F$19,'Consolidado AGR'!#REF!)</f>
        <v>#REF!</v>
      </c>
      <c r="AK87" s="220"/>
      <c r="AL87" s="220"/>
      <c r="AM87" s="123" t="s">
        <v>114</v>
      </c>
      <c r="AN87" s="124" t="e">
        <f>COUNTIFS('Consolidado AGR'!#REF!,'Consolidado AGR'!#REF!,'Consolidado AGR'!F$7:F$19,'Consolidado AGR'!#REF!)</f>
        <v>#REF!</v>
      </c>
    </row>
    <row r="88" spans="21:40" x14ac:dyDescent="0.25">
      <c r="W88" s="134" t="s">
        <v>115</v>
      </c>
      <c r="X88" s="134" t="e">
        <f>SUM(X85:X87)</f>
        <v>#REF!</v>
      </c>
      <c r="AM88" s="134" t="s">
        <v>115</v>
      </c>
      <c r="AN88" s="134" t="e">
        <f>SUM(AN85:AN87)</f>
        <v>#REF!</v>
      </c>
    </row>
    <row r="108" spans="30:33" x14ac:dyDescent="0.25">
      <c r="AD108" s="196" t="str">
        <f>'Consolidado CI'!AB76</f>
        <v>Evaluación, análisis y mejora</v>
      </c>
      <c r="AE108" s="197"/>
      <c r="AF108" s="123" t="s">
        <v>44</v>
      </c>
      <c r="AG108" s="124" t="e">
        <f>COUNTIFS('Consolidado AGR'!#REF!,'Consolidado AGR'!#REF!,'Consolidado AGR'!F$7:F$19,'Consolidado AGR'!#REF!)</f>
        <v>#REF!</v>
      </c>
    </row>
    <row r="109" spans="30:33" x14ac:dyDescent="0.25">
      <c r="AD109" s="198"/>
      <c r="AE109" s="199"/>
      <c r="AF109" s="123" t="s">
        <v>112</v>
      </c>
      <c r="AG109" s="124" t="e">
        <f>COUNTIFS('Consolidado AGR'!#REF!,'Consolidado AGR'!#REF!,'Consolidado AGR'!F$7:F$19,'Consolidado AGR'!#REF!)</f>
        <v>#REF!</v>
      </c>
    </row>
    <row r="110" spans="30:33" x14ac:dyDescent="0.25">
      <c r="AD110" s="200"/>
      <c r="AE110" s="201"/>
      <c r="AF110" s="123" t="s">
        <v>114</v>
      </c>
      <c r="AG110" s="124" t="e">
        <f>COUNTIFS('Consolidado AGR'!#REF!,'Consolidado AGR'!#REF!,'Consolidado AGR'!F$7:F$19,'Consolidado AGR'!#REF!)</f>
        <v>#REF!</v>
      </c>
    </row>
    <row r="111" spans="30:33" x14ac:dyDescent="0.25">
      <c r="AF111" s="134" t="s">
        <v>115</v>
      </c>
      <c r="AG111" s="134" t="e">
        <f>SUM(AG108:AG110)</f>
        <v>#REF!</v>
      </c>
    </row>
  </sheetData>
  <mergeCells count="20">
    <mergeCell ref="J2:M2"/>
    <mergeCell ref="U17:V19"/>
    <mergeCell ref="AC17:AD19"/>
    <mergeCell ref="AK17:AL19"/>
    <mergeCell ref="AC38:AD40"/>
    <mergeCell ref="AK38:AL40"/>
    <mergeCell ref="U39:V41"/>
    <mergeCell ref="AD108:AE110"/>
    <mergeCell ref="AB1:AE1"/>
    <mergeCell ref="AD62:AE64"/>
    <mergeCell ref="AK62:AL64"/>
    <mergeCell ref="U63:V65"/>
    <mergeCell ref="AD83:AE85"/>
    <mergeCell ref="U85:V87"/>
    <mergeCell ref="AK85:AL87"/>
    <mergeCell ref="B36:C36"/>
    <mergeCell ref="B37:C37"/>
    <mergeCell ref="B38:C38"/>
    <mergeCell ref="B39:C39"/>
    <mergeCell ref="B35:E35"/>
  </mergeCells>
  <conditionalFormatting sqref="C9:C21">
    <cfRule type="containsErrors" dxfId="1" priority="1">
      <formula>ISERROR(C9)</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17"/>
  <sheetViews>
    <sheetView showGridLines="0" zoomScaleNormal="100" workbookViewId="0">
      <pane xSplit="7" ySplit="6" topLeftCell="H23" activePane="bottomRight" state="frozen"/>
      <selection pane="topRight" activeCell="H1" sqref="H1"/>
      <selection pane="bottomLeft" activeCell="A7" sqref="A7"/>
      <selection pane="bottomRight" activeCell="G59" sqref="G59"/>
    </sheetView>
  </sheetViews>
  <sheetFormatPr baseColWidth="10" defaultRowHeight="12" x14ac:dyDescent="0.2"/>
  <cols>
    <col min="1" max="1" width="0.85546875" style="1" customWidth="1"/>
    <col min="2" max="2" width="3" style="1" customWidth="1"/>
    <col min="3" max="3" width="11.85546875" style="1" customWidth="1"/>
    <col min="4" max="4" width="11.5703125" style="1" customWidth="1"/>
    <col min="5" max="5" width="8.7109375" style="1" customWidth="1"/>
    <col min="6" max="6" width="10.5703125" style="1" customWidth="1"/>
    <col min="7" max="7" width="70.5703125" style="1" customWidth="1"/>
    <col min="8" max="8" width="31" style="1" customWidth="1"/>
    <col min="9" max="9" width="30.42578125" style="1" customWidth="1"/>
    <col min="10" max="10" width="15.28515625" style="1" customWidth="1"/>
    <col min="11" max="11" width="11.42578125" style="1"/>
    <col min="12" max="12" width="12" style="1" customWidth="1"/>
    <col min="13" max="13" width="20.42578125" style="1" customWidth="1"/>
    <col min="14" max="14" width="19" style="1" customWidth="1"/>
    <col min="15" max="15" width="26.7109375" style="1" customWidth="1"/>
    <col min="16" max="16" width="21.42578125" style="1" customWidth="1"/>
    <col min="17" max="17" width="13.5703125" style="1" customWidth="1"/>
    <col min="18" max="18" width="9.85546875" style="1" customWidth="1"/>
    <col min="19" max="19" width="11.85546875" style="1" customWidth="1"/>
    <col min="20" max="21" width="11.42578125" style="1" customWidth="1"/>
    <col min="22" max="22" width="35" style="1" customWidth="1"/>
    <col min="23" max="23" width="19.140625" style="1" customWidth="1"/>
    <col min="24" max="24" width="9.140625" style="1" customWidth="1"/>
    <col min="25" max="26" width="11.42578125" style="1"/>
    <col min="27" max="27" width="10.85546875" style="1" customWidth="1"/>
    <col min="28" max="28" width="3.85546875" style="1" customWidth="1"/>
    <col min="29" max="29" width="6.85546875" style="1" customWidth="1"/>
    <col min="30" max="30" width="18.28515625" style="1" customWidth="1"/>
    <col min="31" max="16384" width="11.42578125" style="1"/>
  </cols>
  <sheetData>
    <row r="1" spans="2:28" x14ac:dyDescent="0.2">
      <c r="B1" s="185" t="s">
        <v>33</v>
      </c>
      <c r="C1" s="185"/>
      <c r="D1" s="185"/>
      <c r="E1" s="185"/>
      <c r="F1" s="185"/>
      <c r="G1" s="185"/>
      <c r="H1" s="185"/>
      <c r="I1" s="185"/>
      <c r="J1" s="185"/>
      <c r="K1" s="185"/>
      <c r="L1" s="185"/>
      <c r="M1" s="185"/>
      <c r="N1" s="185"/>
      <c r="O1" s="185"/>
    </row>
    <row r="2" spans="2:28" x14ac:dyDescent="0.2">
      <c r="B2" s="186" t="s">
        <v>0</v>
      </c>
      <c r="C2" s="186"/>
      <c r="D2" s="186"/>
      <c r="E2" s="186"/>
      <c r="F2" s="186"/>
      <c r="G2" s="186"/>
      <c r="H2" s="186"/>
      <c r="I2" s="186"/>
      <c r="J2" s="186"/>
      <c r="K2" s="186"/>
      <c r="L2" s="186"/>
      <c r="M2" s="186"/>
      <c r="N2" s="186"/>
      <c r="O2" s="186"/>
    </row>
    <row r="3" spans="2:28" x14ac:dyDescent="0.2">
      <c r="B3" s="186" t="s">
        <v>162</v>
      </c>
      <c r="C3" s="186"/>
      <c r="D3" s="186"/>
      <c r="E3" s="186"/>
      <c r="F3" s="186"/>
      <c r="G3" s="186"/>
      <c r="H3" s="186"/>
      <c r="I3" s="186"/>
      <c r="J3" s="186"/>
      <c r="K3" s="186"/>
      <c r="L3" s="186"/>
      <c r="M3" s="186"/>
      <c r="N3" s="186"/>
      <c r="O3" s="186"/>
    </row>
    <row r="4" spans="2:28" ht="8.25" customHeight="1" thickBot="1" x14ac:dyDescent="0.25">
      <c r="B4" s="20"/>
      <c r="C4" s="20"/>
      <c r="D4" s="20"/>
      <c r="E4" s="20"/>
      <c r="F4" s="20"/>
      <c r="G4" s="20"/>
      <c r="H4" s="20"/>
      <c r="I4" s="20"/>
      <c r="J4" s="20"/>
      <c r="K4" s="20"/>
      <c r="L4" s="20"/>
      <c r="M4" s="20"/>
      <c r="N4" s="20"/>
      <c r="O4" s="20"/>
    </row>
    <row r="5" spans="2:28" ht="23.25" customHeight="1" x14ac:dyDescent="0.2">
      <c r="B5" s="187" t="s">
        <v>1</v>
      </c>
      <c r="C5" s="189" t="s">
        <v>30</v>
      </c>
      <c r="D5" s="189" t="s">
        <v>31</v>
      </c>
      <c r="E5" s="189" t="s">
        <v>32</v>
      </c>
      <c r="F5" s="191" t="s">
        <v>14</v>
      </c>
      <c r="G5" s="181" t="s">
        <v>2</v>
      </c>
      <c r="H5" s="181" t="s">
        <v>12</v>
      </c>
      <c r="I5" s="181" t="s">
        <v>3</v>
      </c>
      <c r="J5" s="181" t="s">
        <v>4</v>
      </c>
      <c r="K5" s="181" t="s">
        <v>5</v>
      </c>
      <c r="L5" s="181"/>
      <c r="M5" s="181" t="s">
        <v>6</v>
      </c>
      <c r="N5" s="181" t="s">
        <v>7</v>
      </c>
      <c r="O5" s="183" t="s">
        <v>15</v>
      </c>
      <c r="P5" s="171" t="s">
        <v>153</v>
      </c>
      <c r="Q5" s="173" t="s">
        <v>11</v>
      </c>
      <c r="R5" s="177" t="s">
        <v>34</v>
      </c>
      <c r="S5" s="179" t="s">
        <v>154</v>
      </c>
      <c r="T5" s="173" t="s">
        <v>11</v>
      </c>
      <c r="U5" s="175" t="s">
        <v>34</v>
      </c>
      <c r="V5" s="171" t="s">
        <v>155</v>
      </c>
      <c r="W5" s="173" t="s">
        <v>11</v>
      </c>
      <c r="X5" s="175" t="s">
        <v>34</v>
      </c>
      <c r="Y5" s="171" t="s">
        <v>156</v>
      </c>
      <c r="Z5" s="173" t="s">
        <v>11</v>
      </c>
      <c r="AA5" s="177" t="s">
        <v>34</v>
      </c>
      <c r="AB5" s="163" t="s">
        <v>113</v>
      </c>
    </row>
    <row r="6" spans="2:28" ht="13.5" customHeight="1" thickBot="1" x14ac:dyDescent="0.25">
      <c r="B6" s="188"/>
      <c r="C6" s="190"/>
      <c r="D6" s="190"/>
      <c r="E6" s="190"/>
      <c r="F6" s="192"/>
      <c r="G6" s="182"/>
      <c r="H6" s="182"/>
      <c r="I6" s="182"/>
      <c r="J6" s="182"/>
      <c r="K6" s="24" t="s">
        <v>8</v>
      </c>
      <c r="L6" s="23" t="s">
        <v>9</v>
      </c>
      <c r="M6" s="182"/>
      <c r="N6" s="182"/>
      <c r="O6" s="184"/>
      <c r="P6" s="172"/>
      <c r="Q6" s="174"/>
      <c r="R6" s="178"/>
      <c r="S6" s="180"/>
      <c r="T6" s="174"/>
      <c r="U6" s="176"/>
      <c r="V6" s="172"/>
      <c r="W6" s="174"/>
      <c r="X6" s="176"/>
      <c r="Y6" s="172"/>
      <c r="Z6" s="174"/>
      <c r="AA6" s="178"/>
      <c r="AB6" s="164"/>
    </row>
    <row r="7" spans="2:28" ht="294.75" customHeight="1" thickBot="1" x14ac:dyDescent="0.25">
      <c r="B7" s="110" t="s">
        <v>120</v>
      </c>
      <c r="C7" s="37">
        <v>44937</v>
      </c>
      <c r="D7" s="35">
        <v>2022</v>
      </c>
      <c r="E7" s="35" t="s">
        <v>117</v>
      </c>
      <c r="F7" s="33" t="s">
        <v>29</v>
      </c>
      <c r="G7" s="109" t="s">
        <v>118</v>
      </c>
      <c r="H7" s="26"/>
      <c r="I7" s="27"/>
      <c r="J7" s="27"/>
      <c r="K7" s="3"/>
      <c r="L7" s="3"/>
      <c r="M7" s="27"/>
      <c r="N7" s="27"/>
      <c r="O7" s="38"/>
      <c r="P7" s="50"/>
      <c r="Q7" s="32"/>
      <c r="R7" s="72"/>
      <c r="S7" s="50"/>
      <c r="T7" s="32"/>
      <c r="U7" s="51"/>
      <c r="V7" s="50"/>
      <c r="W7" s="32"/>
      <c r="X7" s="103"/>
      <c r="Y7" s="104"/>
      <c r="Z7" s="105"/>
      <c r="AA7" s="106"/>
      <c r="AB7" s="101" t="s">
        <v>114</v>
      </c>
    </row>
    <row r="8" spans="2:28" ht="161.25" customHeight="1" thickBot="1" x14ac:dyDescent="0.25">
      <c r="B8" s="110" t="s">
        <v>121</v>
      </c>
      <c r="C8" s="37">
        <v>44937</v>
      </c>
      <c r="D8" s="35">
        <v>2022</v>
      </c>
      <c r="E8" s="35" t="s">
        <v>117</v>
      </c>
      <c r="F8" s="33" t="s">
        <v>29</v>
      </c>
      <c r="G8" s="83" t="s">
        <v>119</v>
      </c>
      <c r="H8" s="26"/>
      <c r="I8" s="27"/>
      <c r="J8" s="27"/>
      <c r="K8" s="3"/>
      <c r="L8" s="3"/>
      <c r="M8" s="27"/>
      <c r="N8" s="27"/>
      <c r="O8" s="38"/>
      <c r="P8" s="73"/>
      <c r="Q8" s="22"/>
      <c r="R8" s="74"/>
      <c r="S8" s="52"/>
      <c r="T8" s="6"/>
      <c r="U8" s="53"/>
      <c r="V8" s="52"/>
      <c r="W8" s="6"/>
      <c r="X8" s="100"/>
      <c r="Y8" s="107"/>
      <c r="Z8" s="99"/>
      <c r="AA8" s="102"/>
      <c r="AB8" s="101" t="s">
        <v>114</v>
      </c>
    </row>
    <row r="9" spans="2:28" ht="278.25" customHeight="1" thickBot="1" x14ac:dyDescent="0.25">
      <c r="B9" s="110" t="s">
        <v>124</v>
      </c>
      <c r="C9" s="37">
        <v>44937</v>
      </c>
      <c r="D9" s="35">
        <v>2022</v>
      </c>
      <c r="E9" s="35" t="s">
        <v>123</v>
      </c>
      <c r="F9" s="33" t="s">
        <v>29</v>
      </c>
      <c r="G9" s="78" t="s">
        <v>122</v>
      </c>
      <c r="H9" s="75"/>
      <c r="I9" s="76"/>
      <c r="J9" s="22"/>
      <c r="K9" s="21"/>
      <c r="L9" s="21"/>
      <c r="M9" s="77"/>
      <c r="N9" s="77"/>
      <c r="O9" s="38"/>
      <c r="P9" s="52"/>
      <c r="Q9" s="6"/>
      <c r="R9" s="74"/>
      <c r="S9" s="52"/>
      <c r="T9" s="6"/>
      <c r="U9" s="74"/>
      <c r="V9" s="52"/>
      <c r="W9" s="6"/>
      <c r="X9" s="100"/>
      <c r="Y9" s="107"/>
      <c r="Z9" s="99"/>
      <c r="AA9" s="102"/>
      <c r="AB9" s="101" t="s">
        <v>114</v>
      </c>
    </row>
    <row r="10" spans="2:28" ht="279.75" customHeight="1" thickBot="1" x14ac:dyDescent="0.25">
      <c r="B10" s="110" t="s">
        <v>126</v>
      </c>
      <c r="C10" s="37">
        <v>44937</v>
      </c>
      <c r="D10" s="35">
        <v>2022</v>
      </c>
      <c r="E10" s="35" t="s">
        <v>117</v>
      </c>
      <c r="F10" s="33" t="s">
        <v>29</v>
      </c>
      <c r="G10" s="79" t="s">
        <v>125</v>
      </c>
      <c r="H10" s="75"/>
      <c r="I10" s="75"/>
      <c r="J10" s="22"/>
      <c r="K10" s="21"/>
      <c r="L10" s="21"/>
      <c r="M10" s="6"/>
      <c r="N10" s="6"/>
      <c r="O10" s="38"/>
      <c r="P10" s="52"/>
      <c r="Q10" s="6"/>
      <c r="R10" s="74"/>
      <c r="S10" s="52"/>
      <c r="T10" s="6"/>
      <c r="U10" s="74"/>
      <c r="V10" s="52"/>
      <c r="W10" s="6"/>
      <c r="X10" s="100"/>
      <c r="Y10" s="107"/>
      <c r="Z10" s="99"/>
      <c r="AA10" s="102"/>
      <c r="AB10" s="101" t="s">
        <v>114</v>
      </c>
    </row>
    <row r="11" spans="2:28" ht="202.5" customHeight="1" thickBot="1" x14ac:dyDescent="0.25">
      <c r="B11" s="110" t="s">
        <v>128</v>
      </c>
      <c r="C11" s="37">
        <v>44937</v>
      </c>
      <c r="D11" s="35">
        <v>2022</v>
      </c>
      <c r="E11" s="35" t="s">
        <v>117</v>
      </c>
      <c r="F11" s="33" t="s">
        <v>29</v>
      </c>
      <c r="G11" s="83" t="s">
        <v>127</v>
      </c>
      <c r="H11" s="75"/>
      <c r="I11" s="75"/>
      <c r="J11" s="22"/>
      <c r="K11" s="21"/>
      <c r="L11" s="21"/>
      <c r="M11" s="22"/>
      <c r="N11" s="22"/>
      <c r="O11" s="38"/>
      <c r="P11" s="52"/>
      <c r="Q11" s="6"/>
      <c r="R11" s="53"/>
      <c r="S11" s="6"/>
      <c r="T11" s="6"/>
      <c r="U11" s="61"/>
      <c r="V11" s="52"/>
      <c r="W11" s="6"/>
      <c r="X11" s="108"/>
      <c r="Y11" s="107"/>
      <c r="Z11" s="99"/>
      <c r="AA11" s="100"/>
      <c r="AB11" s="101" t="s">
        <v>114</v>
      </c>
    </row>
    <row r="12" spans="2:28" ht="240.75" thickBot="1" x14ac:dyDescent="0.25">
      <c r="B12" s="110" t="s">
        <v>130</v>
      </c>
      <c r="C12" s="37">
        <v>44937</v>
      </c>
      <c r="D12" s="35">
        <v>2022</v>
      </c>
      <c r="E12" s="35" t="s">
        <v>117</v>
      </c>
      <c r="F12" s="33" t="s">
        <v>29</v>
      </c>
      <c r="G12" s="84" t="s">
        <v>129</v>
      </c>
      <c r="H12" s="75"/>
      <c r="I12" s="75"/>
      <c r="J12" s="22"/>
      <c r="K12" s="21"/>
      <c r="L12" s="21"/>
      <c r="M12" s="22"/>
      <c r="N12" s="22"/>
      <c r="O12" s="38" t="s">
        <v>111</v>
      </c>
      <c r="P12" s="52"/>
      <c r="Q12" s="6"/>
      <c r="R12" s="53"/>
      <c r="S12" s="6"/>
      <c r="T12" s="5"/>
      <c r="U12" s="61"/>
      <c r="V12" s="52"/>
      <c r="W12" s="6"/>
      <c r="X12" s="108"/>
      <c r="Y12" s="107"/>
      <c r="Z12" s="99"/>
      <c r="AA12" s="100"/>
      <c r="AB12" s="101" t="s">
        <v>114</v>
      </c>
    </row>
    <row r="13" spans="2:28" ht="204.75" thickBot="1" x14ac:dyDescent="0.25">
      <c r="B13" s="110" t="s">
        <v>131</v>
      </c>
      <c r="C13" s="37">
        <v>44937</v>
      </c>
      <c r="D13" s="35">
        <v>2022</v>
      </c>
      <c r="E13" s="35" t="s">
        <v>117</v>
      </c>
      <c r="F13" s="33" t="s">
        <v>29</v>
      </c>
      <c r="G13" s="109" t="s">
        <v>132</v>
      </c>
      <c r="H13" s="26"/>
      <c r="I13" s="27"/>
      <c r="J13" s="27"/>
      <c r="K13" s="3"/>
      <c r="L13" s="3"/>
      <c r="M13" s="27"/>
      <c r="N13" s="27"/>
      <c r="O13" s="38"/>
      <c r="P13" s="52"/>
      <c r="Q13" s="6"/>
      <c r="R13" s="53"/>
      <c r="S13" s="52"/>
      <c r="T13" s="6"/>
      <c r="U13" s="53"/>
      <c r="V13" s="52"/>
      <c r="W13" s="6"/>
      <c r="X13" s="53"/>
      <c r="Y13" s="52"/>
      <c r="Z13" s="6"/>
      <c r="AA13" s="53"/>
      <c r="AB13" s="101" t="s">
        <v>114</v>
      </c>
    </row>
    <row r="14" spans="2:28" ht="156.75" thickBot="1" x14ac:dyDescent="0.25">
      <c r="B14" s="110" t="s">
        <v>133</v>
      </c>
      <c r="C14" s="37">
        <v>44937</v>
      </c>
      <c r="D14" s="35">
        <v>2022</v>
      </c>
      <c r="E14" s="35" t="s">
        <v>117</v>
      </c>
      <c r="F14" s="33" t="s">
        <v>29</v>
      </c>
      <c r="G14" s="109" t="s">
        <v>134</v>
      </c>
      <c r="H14" s="26"/>
      <c r="I14" s="27"/>
      <c r="J14" s="27"/>
      <c r="K14" s="3"/>
      <c r="L14" s="3"/>
      <c r="M14" s="27"/>
      <c r="N14" s="27"/>
      <c r="O14" s="38"/>
      <c r="P14" s="52"/>
      <c r="Q14" s="6"/>
      <c r="R14" s="53"/>
      <c r="S14" s="52"/>
      <c r="T14" s="6"/>
      <c r="U14" s="53"/>
      <c r="V14" s="52"/>
      <c r="W14" s="6"/>
      <c r="X14" s="53"/>
      <c r="Y14" s="52"/>
      <c r="Z14" s="6"/>
      <c r="AA14" s="53"/>
      <c r="AB14" s="101" t="s">
        <v>114</v>
      </c>
    </row>
    <row r="15" spans="2:28" ht="384.75" thickBot="1" x14ac:dyDescent="0.25">
      <c r="B15" s="110" t="s">
        <v>135</v>
      </c>
      <c r="C15" s="37">
        <v>44937</v>
      </c>
      <c r="D15" s="35">
        <v>2022</v>
      </c>
      <c r="E15" s="35" t="s">
        <v>117</v>
      </c>
      <c r="F15" s="33" t="s">
        <v>29</v>
      </c>
      <c r="G15" s="109" t="s">
        <v>136</v>
      </c>
      <c r="H15" s="26"/>
      <c r="I15" s="27"/>
      <c r="J15" s="27"/>
      <c r="K15" s="3"/>
      <c r="L15" s="3"/>
      <c r="M15" s="27"/>
      <c r="N15" s="27"/>
      <c r="O15" s="38"/>
      <c r="P15" s="52"/>
      <c r="Q15" s="6"/>
      <c r="R15" s="53"/>
      <c r="S15" s="52"/>
      <c r="T15" s="6"/>
      <c r="U15" s="53"/>
      <c r="V15" s="52"/>
      <c r="W15" s="6"/>
      <c r="X15" s="53"/>
      <c r="Y15" s="52"/>
      <c r="Z15" s="6"/>
      <c r="AA15" s="53"/>
      <c r="AB15" s="101" t="s">
        <v>114</v>
      </c>
    </row>
    <row r="16" spans="2:28" ht="288.75" thickBot="1" x14ac:dyDescent="0.25">
      <c r="B16" s="110" t="s">
        <v>161</v>
      </c>
      <c r="C16" s="37">
        <v>44937</v>
      </c>
      <c r="D16" s="35">
        <v>2022</v>
      </c>
      <c r="E16" s="35" t="s">
        <v>117</v>
      </c>
      <c r="F16" s="33" t="s">
        <v>29</v>
      </c>
      <c r="G16" s="109" t="s">
        <v>138</v>
      </c>
      <c r="H16" s="26"/>
      <c r="I16" s="27"/>
      <c r="J16" s="27"/>
      <c r="K16" s="3"/>
      <c r="L16" s="3"/>
      <c r="M16" s="27"/>
      <c r="N16" s="27"/>
      <c r="O16" s="38"/>
      <c r="P16" s="52"/>
      <c r="Q16" s="6"/>
      <c r="R16" s="53"/>
      <c r="S16" s="52"/>
      <c r="T16" s="6"/>
      <c r="U16" s="53"/>
      <c r="V16" s="52"/>
      <c r="W16" s="6"/>
      <c r="X16" s="53"/>
      <c r="Y16" s="52"/>
      <c r="Z16" s="6"/>
      <c r="AA16" s="53"/>
      <c r="AB16" s="101" t="s">
        <v>114</v>
      </c>
    </row>
    <row r="17" spans="2:28" ht="132.75" thickBot="1" x14ac:dyDescent="0.25">
      <c r="B17" s="110" t="s">
        <v>137</v>
      </c>
      <c r="C17" s="37">
        <v>44937</v>
      </c>
      <c r="D17" s="35">
        <v>2022</v>
      </c>
      <c r="E17" s="35" t="s">
        <v>117</v>
      </c>
      <c r="F17" s="33" t="s">
        <v>29</v>
      </c>
      <c r="G17" s="109" t="s">
        <v>140</v>
      </c>
      <c r="H17" s="26"/>
      <c r="I17" s="27"/>
      <c r="J17" s="27"/>
      <c r="K17" s="3"/>
      <c r="L17" s="3"/>
      <c r="M17" s="27"/>
      <c r="N17" s="27"/>
      <c r="O17" s="38"/>
      <c r="P17" s="52"/>
      <c r="Q17" s="6"/>
      <c r="R17" s="53"/>
      <c r="S17" s="52"/>
      <c r="T17" s="6"/>
      <c r="U17" s="53"/>
      <c r="V17" s="52"/>
      <c r="W17" s="6"/>
      <c r="X17" s="53"/>
      <c r="Y17" s="52"/>
      <c r="Z17" s="6"/>
      <c r="AA17" s="53"/>
      <c r="AB17" s="101" t="s">
        <v>114</v>
      </c>
    </row>
    <row r="18" spans="2:28" ht="174.75" customHeight="1" thickBot="1" x14ac:dyDescent="0.25">
      <c r="B18" s="110" t="s">
        <v>139</v>
      </c>
      <c r="C18" s="37">
        <v>44937</v>
      </c>
      <c r="D18" s="35">
        <v>2022</v>
      </c>
      <c r="E18" s="35" t="s">
        <v>117</v>
      </c>
      <c r="F18" s="33" t="s">
        <v>29</v>
      </c>
      <c r="G18" s="109" t="s">
        <v>141</v>
      </c>
      <c r="H18" s="26"/>
      <c r="I18" s="27"/>
      <c r="J18" s="27"/>
      <c r="K18" s="3"/>
      <c r="L18" s="3"/>
      <c r="M18" s="27"/>
      <c r="N18" s="27"/>
      <c r="O18" s="38"/>
      <c r="P18" s="52"/>
      <c r="Q18" s="6"/>
      <c r="R18" s="53"/>
      <c r="S18" s="52"/>
      <c r="T18" s="6"/>
      <c r="U18" s="53"/>
      <c r="V18" s="52"/>
      <c r="W18" s="6"/>
      <c r="X18" s="53"/>
      <c r="Y18" s="52"/>
      <c r="Z18" s="6"/>
      <c r="AA18" s="53"/>
      <c r="AB18" s="101" t="s">
        <v>114</v>
      </c>
    </row>
    <row r="19" spans="2:28" ht="312.75" thickBot="1" x14ac:dyDescent="0.25">
      <c r="B19" s="110" t="s">
        <v>143</v>
      </c>
      <c r="C19" s="37">
        <v>44893</v>
      </c>
      <c r="D19" s="35">
        <v>2022</v>
      </c>
      <c r="E19" s="35" t="s">
        <v>117</v>
      </c>
      <c r="F19" s="33" t="s">
        <v>16</v>
      </c>
      <c r="G19" s="109" t="s">
        <v>144</v>
      </c>
      <c r="H19" s="26"/>
      <c r="I19" s="27"/>
      <c r="J19" s="27"/>
      <c r="K19" s="3"/>
      <c r="L19" s="3"/>
      <c r="M19" s="34"/>
      <c r="N19" s="27"/>
      <c r="O19" s="38"/>
      <c r="P19" s="52"/>
      <c r="Q19" s="6"/>
      <c r="R19" s="53"/>
      <c r="S19" s="52"/>
      <c r="T19" s="6"/>
      <c r="U19" s="53"/>
      <c r="V19" s="52"/>
      <c r="W19" s="6"/>
      <c r="X19" s="53"/>
      <c r="Y19" s="52"/>
      <c r="Z19" s="6"/>
      <c r="AA19" s="53"/>
      <c r="AB19" s="101" t="s">
        <v>114</v>
      </c>
    </row>
    <row r="20" spans="2:28" ht="144.75" thickBot="1" x14ac:dyDescent="0.25">
      <c r="B20" s="110" t="s">
        <v>145</v>
      </c>
      <c r="C20" s="37">
        <v>44893</v>
      </c>
      <c r="D20" s="35">
        <v>2022</v>
      </c>
      <c r="E20" s="35" t="s">
        <v>117</v>
      </c>
      <c r="F20" s="33" t="s">
        <v>16</v>
      </c>
      <c r="G20" s="109" t="s">
        <v>146</v>
      </c>
      <c r="H20" s="26"/>
      <c r="I20" s="27"/>
      <c r="J20" s="27"/>
      <c r="K20" s="3"/>
      <c r="L20" s="3"/>
      <c r="M20" s="27"/>
      <c r="N20" s="27"/>
      <c r="O20" s="38"/>
      <c r="P20" s="52"/>
      <c r="Q20" s="6"/>
      <c r="R20" s="53"/>
      <c r="S20" s="52"/>
      <c r="T20" s="6"/>
      <c r="U20" s="53"/>
      <c r="V20" s="52"/>
      <c r="W20" s="6"/>
      <c r="X20" s="53"/>
      <c r="Y20" s="52"/>
      <c r="Z20" s="6"/>
      <c r="AA20" s="53"/>
      <c r="AB20" s="101" t="s">
        <v>114</v>
      </c>
    </row>
    <row r="21" spans="2:28" ht="108.75" thickBot="1" x14ac:dyDescent="0.25">
      <c r="B21" s="110" t="s">
        <v>147</v>
      </c>
      <c r="C21" s="37">
        <v>44893</v>
      </c>
      <c r="D21" s="35">
        <v>2022</v>
      </c>
      <c r="E21" s="35" t="s">
        <v>117</v>
      </c>
      <c r="F21" s="33" t="s">
        <v>16</v>
      </c>
      <c r="G21" s="109" t="s">
        <v>148</v>
      </c>
      <c r="H21" s="26"/>
      <c r="I21" s="27"/>
      <c r="J21" s="27"/>
      <c r="K21" s="3"/>
      <c r="L21" s="3"/>
      <c r="M21" s="27"/>
      <c r="N21" s="27"/>
      <c r="O21" s="38"/>
      <c r="P21" s="52"/>
      <c r="Q21" s="6"/>
      <c r="R21" s="53"/>
      <c r="S21" s="52"/>
      <c r="T21" s="6"/>
      <c r="U21" s="53"/>
      <c r="V21" s="52"/>
      <c r="W21" s="6"/>
      <c r="X21" s="53"/>
      <c r="Y21" s="52"/>
      <c r="Z21" s="6"/>
      <c r="AA21" s="53"/>
      <c r="AB21" s="101" t="s">
        <v>114</v>
      </c>
    </row>
    <row r="22" spans="2:28" ht="204.75" thickBot="1" x14ac:dyDescent="0.25">
      <c r="B22" s="110" t="s">
        <v>149</v>
      </c>
      <c r="C22" s="37">
        <v>44893</v>
      </c>
      <c r="D22" s="35">
        <v>2022</v>
      </c>
      <c r="E22" s="35" t="s">
        <v>117</v>
      </c>
      <c r="F22" s="33" t="s">
        <v>16</v>
      </c>
      <c r="G22" s="109" t="s">
        <v>150</v>
      </c>
      <c r="H22" s="26"/>
      <c r="I22" s="27"/>
      <c r="J22" s="27"/>
      <c r="K22" s="3"/>
      <c r="L22" s="3"/>
      <c r="M22" s="27"/>
      <c r="N22" s="27"/>
      <c r="O22" s="38"/>
      <c r="P22" s="52"/>
      <c r="Q22" s="6"/>
      <c r="R22" s="53"/>
      <c r="S22" s="52"/>
      <c r="T22" s="6"/>
      <c r="U22" s="53"/>
      <c r="V22" s="52"/>
      <c r="W22" s="6"/>
      <c r="X22" s="53"/>
      <c r="Y22" s="52"/>
      <c r="Z22" s="6"/>
      <c r="AA22" s="53"/>
      <c r="AB22" s="101" t="s">
        <v>114</v>
      </c>
    </row>
    <row r="23" spans="2:28" ht="204.75" thickBot="1" x14ac:dyDescent="0.25">
      <c r="B23" s="110" t="s">
        <v>151</v>
      </c>
      <c r="C23" s="37">
        <v>44893</v>
      </c>
      <c r="D23" s="35">
        <v>2022</v>
      </c>
      <c r="E23" s="35" t="s">
        <v>117</v>
      </c>
      <c r="F23" s="33" t="s">
        <v>16</v>
      </c>
      <c r="G23" s="109" t="s">
        <v>152</v>
      </c>
      <c r="H23" s="26"/>
      <c r="I23" s="27"/>
      <c r="J23" s="27"/>
      <c r="K23" s="3"/>
      <c r="L23" s="3"/>
      <c r="M23" s="27"/>
      <c r="N23" s="27"/>
      <c r="O23" s="38"/>
      <c r="P23" s="52"/>
      <c r="Q23" s="6"/>
      <c r="R23" s="53"/>
      <c r="S23" s="52"/>
      <c r="T23" s="6"/>
      <c r="U23" s="53"/>
      <c r="V23" s="52"/>
      <c r="W23" s="6"/>
      <c r="X23" s="53"/>
      <c r="Y23" s="52"/>
      <c r="Z23" s="6"/>
      <c r="AA23" s="53"/>
      <c r="AB23" s="101" t="s">
        <v>114</v>
      </c>
    </row>
    <row r="24" spans="2:28" ht="16.5" hidden="1" customHeight="1" thickBot="1" x14ac:dyDescent="0.25">
      <c r="B24" s="110">
        <v>19</v>
      </c>
      <c r="C24" s="37"/>
      <c r="D24" s="35"/>
      <c r="E24" s="35"/>
      <c r="F24" s="33"/>
      <c r="G24" s="25"/>
      <c r="H24" s="26"/>
      <c r="I24" s="27"/>
      <c r="J24" s="27"/>
      <c r="K24" s="3"/>
      <c r="L24" s="3"/>
      <c r="M24" s="27"/>
      <c r="N24" s="27"/>
      <c r="O24" s="38"/>
      <c r="P24" s="52"/>
      <c r="Q24" s="6"/>
      <c r="R24" s="53"/>
      <c r="S24" s="52"/>
      <c r="T24" s="6"/>
      <c r="U24" s="53"/>
      <c r="V24" s="52"/>
      <c r="W24" s="6"/>
      <c r="X24" s="53"/>
      <c r="Y24" s="52"/>
      <c r="Z24" s="6"/>
      <c r="AA24" s="53"/>
      <c r="AB24" s="101"/>
    </row>
    <row r="25" spans="2:28" ht="16.5" hidden="1" customHeight="1" thickBot="1" x14ac:dyDescent="0.25">
      <c r="B25" s="111">
        <v>20</v>
      </c>
      <c r="C25" s="39"/>
      <c r="D25" s="40"/>
      <c r="E25" s="40"/>
      <c r="F25" s="41"/>
      <c r="G25" s="42"/>
      <c r="H25" s="43"/>
      <c r="I25" s="44"/>
      <c r="J25" s="44"/>
      <c r="K25" s="45"/>
      <c r="L25" s="45"/>
      <c r="M25" s="44"/>
      <c r="N25" s="44"/>
      <c r="O25" s="46"/>
      <c r="P25" s="54"/>
      <c r="Q25" s="55"/>
      <c r="R25" s="56"/>
      <c r="S25" s="54"/>
      <c r="T25" s="55"/>
      <c r="U25" s="56"/>
      <c r="V25" s="54"/>
      <c r="W25" s="55"/>
      <c r="X25" s="56"/>
      <c r="Y25" s="54"/>
      <c r="Z25" s="55"/>
      <c r="AA25" s="56"/>
      <c r="AB25" s="101"/>
    </row>
    <row r="26" spans="2:28" ht="16.5" hidden="1" customHeight="1" thickBot="1" x14ac:dyDescent="0.25">
      <c r="B26" s="110">
        <v>21</v>
      </c>
      <c r="C26" s="39"/>
      <c r="D26" s="40"/>
      <c r="E26" s="40"/>
      <c r="F26" s="41"/>
      <c r="G26" s="47"/>
      <c r="H26" s="43"/>
      <c r="I26" s="44"/>
      <c r="J26" s="44"/>
      <c r="K26" s="45"/>
      <c r="L26" s="45"/>
      <c r="M26" s="44"/>
      <c r="N26" s="27"/>
      <c r="O26" s="46"/>
      <c r="P26" s="52"/>
      <c r="Q26" s="6"/>
      <c r="R26" s="53"/>
      <c r="S26" s="48"/>
      <c r="T26" s="55"/>
      <c r="U26" s="57"/>
      <c r="V26" s="52"/>
      <c r="W26" s="6"/>
      <c r="X26" s="53"/>
      <c r="Y26" s="48"/>
      <c r="Z26" s="55"/>
      <c r="AA26" s="56"/>
      <c r="AB26" s="101"/>
    </row>
    <row r="27" spans="2:28" ht="16.5" hidden="1" thickBot="1" x14ac:dyDescent="0.25">
      <c r="B27" s="111">
        <v>22</v>
      </c>
      <c r="C27" s="39"/>
      <c r="D27" s="40"/>
      <c r="E27" s="40"/>
      <c r="F27" s="41"/>
      <c r="G27" s="6"/>
      <c r="H27" s="43"/>
      <c r="I27" s="44"/>
      <c r="J27" s="44"/>
      <c r="K27" s="45"/>
      <c r="L27" s="45"/>
      <c r="M27" s="44"/>
      <c r="N27" s="27"/>
      <c r="O27" s="46"/>
      <c r="P27" s="52"/>
      <c r="Q27" s="6"/>
      <c r="R27" s="53"/>
      <c r="S27" s="52"/>
      <c r="T27" s="6"/>
      <c r="U27" s="53"/>
      <c r="V27" s="52"/>
      <c r="W27" s="6"/>
      <c r="X27" s="53"/>
      <c r="Y27" s="48"/>
      <c r="Z27" s="55"/>
      <c r="AA27" s="56"/>
      <c r="AB27" s="101"/>
    </row>
    <row r="28" spans="2:28" ht="16.5" hidden="1" thickBot="1" x14ac:dyDescent="0.25">
      <c r="B28" s="110">
        <v>23</v>
      </c>
      <c r="C28" s="39"/>
      <c r="D28" s="40"/>
      <c r="E28" s="40"/>
      <c r="F28" s="41"/>
      <c r="G28" s="6"/>
      <c r="H28" s="43"/>
      <c r="I28" s="44"/>
      <c r="J28" s="44"/>
      <c r="K28" s="45"/>
      <c r="L28" s="45"/>
      <c r="M28" s="44"/>
      <c r="N28" s="59"/>
      <c r="O28" s="46"/>
      <c r="P28" s="52"/>
      <c r="Q28" s="6"/>
      <c r="R28" s="60"/>
      <c r="S28" s="52"/>
      <c r="T28" s="6"/>
      <c r="U28" s="60"/>
      <c r="V28" s="52"/>
      <c r="W28" s="6"/>
      <c r="X28" s="53"/>
      <c r="Y28" s="48"/>
      <c r="Z28" s="55"/>
      <c r="AA28" s="56"/>
      <c r="AB28" s="101"/>
    </row>
    <row r="29" spans="2:28" ht="16.5" hidden="1" thickBot="1" x14ac:dyDescent="0.25">
      <c r="B29" s="111">
        <v>24</v>
      </c>
      <c r="C29" s="39"/>
      <c r="D29" s="40"/>
      <c r="E29" s="40"/>
      <c r="F29" s="41"/>
      <c r="G29" s="6"/>
      <c r="H29" s="43"/>
      <c r="I29" s="44"/>
      <c r="J29" s="44"/>
      <c r="K29" s="45"/>
      <c r="L29" s="45"/>
      <c r="M29" s="44"/>
      <c r="N29" s="59"/>
      <c r="O29" s="46"/>
      <c r="P29" s="62"/>
      <c r="Q29" s="6"/>
      <c r="R29" s="60"/>
      <c r="S29" s="52"/>
      <c r="T29" s="6"/>
      <c r="U29" s="61"/>
      <c r="V29" s="52"/>
      <c r="W29" s="6"/>
      <c r="X29" s="53"/>
      <c r="Y29" s="48"/>
      <c r="Z29" s="55"/>
      <c r="AA29" s="56"/>
      <c r="AB29" s="101"/>
    </row>
    <row r="30" spans="2:28" ht="16.5" hidden="1" thickBot="1" x14ac:dyDescent="0.25">
      <c r="B30" s="110">
        <v>25</v>
      </c>
      <c r="C30" s="39"/>
      <c r="D30" s="40"/>
      <c r="E30" s="40"/>
      <c r="F30" s="41"/>
      <c r="G30" s="6"/>
      <c r="H30" s="63"/>
      <c r="I30" s="29"/>
      <c r="J30" s="29"/>
      <c r="K30" s="30"/>
      <c r="L30" s="30"/>
      <c r="M30" s="31"/>
      <c r="N30" s="5"/>
      <c r="O30" s="46"/>
      <c r="P30" s="52"/>
      <c r="Q30" s="6"/>
      <c r="R30" s="60"/>
      <c r="S30" s="64"/>
      <c r="T30" s="6"/>
      <c r="U30" s="61"/>
      <c r="V30" s="52"/>
      <c r="W30" s="6"/>
      <c r="X30" s="53"/>
      <c r="Y30" s="48"/>
      <c r="Z30" s="55"/>
      <c r="AA30" s="56"/>
      <c r="AB30" s="101"/>
    </row>
    <row r="31" spans="2:28" ht="16.5" hidden="1" thickBot="1" x14ac:dyDescent="0.25">
      <c r="B31" s="111">
        <v>26</v>
      </c>
      <c r="C31" s="39"/>
      <c r="D31" s="40"/>
      <c r="E31" s="40"/>
      <c r="F31" s="41"/>
      <c r="G31" s="65"/>
      <c r="H31" s="5"/>
      <c r="I31" s="29"/>
      <c r="J31" s="29"/>
      <c r="K31" s="30"/>
      <c r="L31" s="30"/>
      <c r="M31" s="31"/>
      <c r="N31" s="6"/>
      <c r="O31" s="46"/>
      <c r="P31" s="52"/>
      <c r="Q31" s="6"/>
      <c r="R31" s="60"/>
      <c r="S31" s="64"/>
      <c r="T31" s="6"/>
      <c r="U31" s="61"/>
      <c r="V31" s="52"/>
      <c r="W31" s="6"/>
      <c r="X31" s="53"/>
      <c r="Y31" s="48"/>
      <c r="Z31" s="55"/>
      <c r="AA31" s="56"/>
      <c r="AB31" s="101"/>
    </row>
    <row r="32" spans="2:28" ht="16.5" hidden="1" thickBot="1" x14ac:dyDescent="0.25">
      <c r="B32" s="110">
        <v>27</v>
      </c>
      <c r="C32" s="39"/>
      <c r="D32" s="40"/>
      <c r="E32" s="40"/>
      <c r="F32" s="41"/>
      <c r="G32" s="6"/>
      <c r="H32" s="29"/>
      <c r="I32" s="29"/>
      <c r="J32" s="29"/>
      <c r="K32" s="30"/>
      <c r="L32" s="30"/>
      <c r="M32" s="7"/>
      <c r="N32" s="7"/>
      <c r="O32" s="46"/>
      <c r="P32" s="52"/>
      <c r="Q32" s="6"/>
      <c r="R32" s="60"/>
      <c r="S32" s="64"/>
      <c r="T32" s="6"/>
      <c r="U32" s="61"/>
      <c r="V32" s="52"/>
      <c r="W32" s="6"/>
      <c r="X32" s="53"/>
      <c r="Y32" s="48"/>
      <c r="Z32" s="55"/>
      <c r="AA32" s="56"/>
      <c r="AB32" s="101"/>
    </row>
    <row r="33" spans="2:28" ht="16.5" hidden="1" thickBot="1" x14ac:dyDescent="0.25">
      <c r="B33" s="111">
        <v>28</v>
      </c>
      <c r="C33" s="39"/>
      <c r="D33" s="40"/>
      <c r="E33" s="40"/>
      <c r="F33" s="41"/>
      <c r="G33" s="6"/>
      <c r="H33" s="6"/>
      <c r="I33" s="6"/>
      <c r="J33" s="6"/>
      <c r="K33" s="9"/>
      <c r="L33" s="10"/>
      <c r="M33" s="6"/>
      <c r="N33" s="6"/>
      <c r="O33" s="46"/>
      <c r="P33" s="52"/>
      <c r="Q33" s="6"/>
      <c r="R33" s="60"/>
      <c r="S33" s="64"/>
      <c r="T33" s="6"/>
      <c r="U33" s="61"/>
      <c r="V33" s="52"/>
      <c r="W33" s="6"/>
      <c r="X33" s="53"/>
      <c r="Y33" s="48"/>
      <c r="Z33" s="55"/>
      <c r="AA33" s="56"/>
      <c r="AB33" s="101"/>
    </row>
    <row r="34" spans="2:28" ht="16.5" hidden="1" thickBot="1" x14ac:dyDescent="0.25">
      <c r="B34" s="110">
        <v>29</v>
      </c>
      <c r="C34" s="39"/>
      <c r="D34" s="40"/>
      <c r="E34" s="40"/>
      <c r="F34" s="41"/>
      <c r="G34" s="4"/>
      <c r="H34" s="6"/>
      <c r="I34" s="6"/>
      <c r="J34" s="6"/>
      <c r="K34" s="9"/>
      <c r="L34" s="10"/>
      <c r="M34" s="6"/>
      <c r="N34" s="6"/>
      <c r="O34" s="46"/>
      <c r="P34" s="52"/>
      <c r="Q34" s="6"/>
      <c r="R34" s="60"/>
      <c r="S34" s="64"/>
      <c r="T34" s="6"/>
      <c r="U34" s="61"/>
      <c r="V34" s="66"/>
      <c r="W34" s="6"/>
      <c r="X34" s="53"/>
      <c r="Y34" s="48"/>
      <c r="Z34" s="55"/>
      <c r="AA34" s="56"/>
      <c r="AB34" s="101"/>
    </row>
    <row r="35" spans="2:28" ht="16.5" hidden="1" thickBot="1" x14ac:dyDescent="0.25">
      <c r="B35" s="111">
        <v>30</v>
      </c>
      <c r="C35" s="39"/>
      <c r="D35" s="40"/>
      <c r="E35" s="40"/>
      <c r="F35" s="41"/>
      <c r="G35" s="6"/>
      <c r="H35" s="6"/>
      <c r="I35" s="6"/>
      <c r="J35" s="6"/>
      <c r="K35" s="9"/>
      <c r="L35" s="10"/>
      <c r="M35" s="6"/>
      <c r="N35" s="6"/>
      <c r="O35" s="46"/>
      <c r="P35" s="52"/>
      <c r="Q35" s="6"/>
      <c r="R35" s="60"/>
      <c r="S35" s="64"/>
      <c r="T35" s="6"/>
      <c r="U35" s="61"/>
      <c r="V35" s="66"/>
      <c r="W35" s="6"/>
      <c r="X35" s="53"/>
      <c r="Y35" s="48"/>
      <c r="Z35" s="55"/>
      <c r="AA35" s="56"/>
      <c r="AB35" s="101"/>
    </row>
    <row r="36" spans="2:28" ht="16.5" hidden="1" thickBot="1" x14ac:dyDescent="0.25">
      <c r="B36" s="110">
        <v>31</v>
      </c>
      <c r="C36" s="39"/>
      <c r="D36" s="40"/>
      <c r="E36" s="40"/>
      <c r="F36" s="41"/>
      <c r="G36" s="2"/>
      <c r="H36" s="8"/>
      <c r="I36" s="2"/>
      <c r="J36" s="2"/>
      <c r="K36" s="3"/>
      <c r="L36" s="3"/>
      <c r="M36" s="2"/>
      <c r="N36" s="2"/>
      <c r="O36" s="46"/>
      <c r="P36" s="52"/>
      <c r="Q36" s="6"/>
      <c r="R36" s="60"/>
      <c r="S36" s="64"/>
      <c r="T36" s="6"/>
      <c r="U36" s="61"/>
      <c r="V36" s="52"/>
      <c r="W36" s="6"/>
      <c r="X36" s="53"/>
      <c r="Y36" s="48"/>
      <c r="Z36" s="55"/>
      <c r="AA36" s="56"/>
      <c r="AB36" s="101"/>
    </row>
    <row r="37" spans="2:28" ht="16.5" hidden="1" thickBot="1" x14ac:dyDescent="0.25">
      <c r="B37" s="111">
        <v>32</v>
      </c>
      <c r="C37" s="39"/>
      <c r="D37" s="40"/>
      <c r="E37" s="40"/>
      <c r="F37" s="41"/>
      <c r="G37" s="2"/>
      <c r="H37" s="8"/>
      <c r="I37" s="2"/>
      <c r="J37" s="2"/>
      <c r="K37" s="3"/>
      <c r="L37" s="3"/>
      <c r="M37" s="2"/>
      <c r="N37" s="2"/>
      <c r="O37" s="46"/>
      <c r="P37" s="52"/>
      <c r="Q37" s="6"/>
      <c r="R37" s="60"/>
      <c r="S37" s="64"/>
      <c r="T37" s="6"/>
      <c r="U37" s="61"/>
      <c r="V37" s="52"/>
      <c r="W37" s="6"/>
      <c r="X37" s="53"/>
      <c r="Y37" s="48"/>
      <c r="Z37" s="55"/>
      <c r="AA37" s="56"/>
      <c r="AB37" s="101"/>
    </row>
    <row r="38" spans="2:28" ht="16.5" hidden="1" thickBot="1" x14ac:dyDescent="0.25">
      <c r="B38" s="110">
        <v>33</v>
      </c>
      <c r="C38" s="39"/>
      <c r="D38" s="40"/>
      <c r="E38" s="40"/>
      <c r="F38" s="41"/>
      <c r="G38" s="2"/>
      <c r="H38" s="8"/>
      <c r="I38" s="2"/>
      <c r="J38" s="2"/>
      <c r="K38" s="3"/>
      <c r="L38" s="3"/>
      <c r="M38" s="2"/>
      <c r="N38" s="2"/>
      <c r="O38" s="46"/>
      <c r="P38" s="52"/>
      <c r="Q38" s="6"/>
      <c r="R38" s="60"/>
      <c r="S38" s="64"/>
      <c r="T38" s="6"/>
      <c r="U38" s="61"/>
      <c r="V38" s="52"/>
      <c r="W38" s="6"/>
      <c r="X38" s="53"/>
      <c r="Y38" s="48"/>
      <c r="Z38" s="55"/>
      <c r="AA38" s="56"/>
      <c r="AB38" s="101"/>
    </row>
    <row r="39" spans="2:28" ht="16.5" hidden="1" thickBot="1" x14ac:dyDescent="0.25">
      <c r="B39" s="111">
        <v>34</v>
      </c>
      <c r="C39" s="39"/>
      <c r="D39" s="40"/>
      <c r="E39" s="40"/>
      <c r="F39" s="41"/>
      <c r="G39" s="2"/>
      <c r="H39" s="8"/>
      <c r="I39" s="2"/>
      <c r="J39" s="2"/>
      <c r="K39" s="3"/>
      <c r="L39" s="3"/>
      <c r="M39" s="2"/>
      <c r="N39" s="2"/>
      <c r="O39" s="46"/>
      <c r="P39" s="52"/>
      <c r="Q39" s="6"/>
      <c r="R39" s="60"/>
      <c r="S39" s="64"/>
      <c r="T39" s="6"/>
      <c r="U39" s="61"/>
      <c r="V39" s="52"/>
      <c r="W39" s="6"/>
      <c r="X39" s="53"/>
      <c r="Y39" s="48"/>
      <c r="Z39" s="55"/>
      <c r="AA39" s="56"/>
      <c r="AB39" s="101"/>
    </row>
    <row r="40" spans="2:28" ht="16.5" hidden="1" thickBot="1" x14ac:dyDescent="0.25">
      <c r="B40" s="110">
        <v>35</v>
      </c>
      <c r="C40" s="39"/>
      <c r="D40" s="40"/>
      <c r="E40" s="40"/>
      <c r="F40" s="41"/>
      <c r="G40" s="2"/>
      <c r="H40" s="8"/>
      <c r="I40" s="2"/>
      <c r="J40" s="2"/>
      <c r="K40" s="3"/>
      <c r="L40" s="3"/>
      <c r="M40" s="2"/>
      <c r="N40" s="2"/>
      <c r="O40" s="46"/>
      <c r="P40" s="52"/>
      <c r="Q40" s="6"/>
      <c r="R40" s="60"/>
      <c r="S40" s="64"/>
      <c r="T40" s="6"/>
      <c r="U40" s="61"/>
      <c r="V40" s="52"/>
      <c r="W40" s="6"/>
      <c r="X40" s="53"/>
      <c r="Y40" s="48"/>
      <c r="Z40" s="55"/>
      <c r="AA40" s="56"/>
      <c r="AB40" s="101"/>
    </row>
    <row r="41" spans="2:28" ht="16.5" hidden="1" thickBot="1" x14ac:dyDescent="0.25">
      <c r="B41" s="111">
        <v>36</v>
      </c>
      <c r="C41" s="39"/>
      <c r="D41" s="40"/>
      <c r="E41" s="40"/>
      <c r="F41" s="41"/>
      <c r="G41" s="2"/>
      <c r="H41" s="8"/>
      <c r="I41" s="2"/>
      <c r="J41" s="2"/>
      <c r="K41" s="3"/>
      <c r="L41" s="3"/>
      <c r="M41" s="2"/>
      <c r="N41" s="2"/>
      <c r="O41" s="46"/>
      <c r="P41" s="52"/>
      <c r="Q41" s="6"/>
      <c r="R41" s="60"/>
      <c r="S41" s="64"/>
      <c r="T41" s="6"/>
      <c r="U41" s="61"/>
      <c r="V41" s="52"/>
      <c r="W41" s="6"/>
      <c r="X41" s="53"/>
      <c r="Y41" s="48"/>
      <c r="Z41" s="55"/>
      <c r="AA41" s="56"/>
      <c r="AB41" s="101"/>
    </row>
    <row r="42" spans="2:28" ht="16.5" hidden="1" thickBot="1" x14ac:dyDescent="0.25">
      <c r="B42" s="110">
        <v>37</v>
      </c>
      <c r="C42" s="39"/>
      <c r="D42" s="40"/>
      <c r="E42" s="40"/>
      <c r="F42" s="41"/>
      <c r="G42" s="2"/>
      <c r="H42" s="8"/>
      <c r="I42" s="2"/>
      <c r="J42" s="2"/>
      <c r="K42" s="3"/>
      <c r="L42" s="3"/>
      <c r="M42" s="2"/>
      <c r="N42" s="2"/>
      <c r="O42" s="46"/>
      <c r="P42" s="52"/>
      <c r="Q42" s="6"/>
      <c r="R42" s="60"/>
      <c r="S42" s="64"/>
      <c r="T42" s="6"/>
      <c r="U42" s="61"/>
      <c r="V42" s="52"/>
      <c r="W42" s="6"/>
      <c r="X42" s="53"/>
      <c r="Y42" s="48"/>
      <c r="Z42" s="55"/>
      <c r="AA42" s="56"/>
      <c r="AB42" s="101"/>
    </row>
    <row r="43" spans="2:28" ht="16.5" hidden="1" thickBot="1" x14ac:dyDescent="0.25">
      <c r="B43" s="111">
        <v>38</v>
      </c>
      <c r="C43" s="39"/>
      <c r="D43" s="40"/>
      <c r="E43" s="40"/>
      <c r="F43" s="41"/>
      <c r="G43" s="2"/>
      <c r="H43" s="8"/>
      <c r="I43" s="2"/>
      <c r="J43" s="2"/>
      <c r="K43" s="3"/>
      <c r="L43" s="3"/>
      <c r="M43" s="2"/>
      <c r="N43" s="2"/>
      <c r="O43" s="46"/>
      <c r="P43" s="52"/>
      <c r="Q43" s="6"/>
      <c r="R43" s="60"/>
      <c r="S43" s="64"/>
      <c r="T43" s="6"/>
      <c r="U43" s="61"/>
      <c r="V43" s="52"/>
      <c r="W43" s="6"/>
      <c r="X43" s="53"/>
      <c r="Y43" s="48"/>
      <c r="Z43" s="55"/>
      <c r="AA43" s="56"/>
      <c r="AB43" s="101"/>
    </row>
    <row r="44" spans="2:28" ht="12.75" hidden="1" thickBot="1" x14ac:dyDescent="0.25">
      <c r="B44" s="111"/>
      <c r="C44" s="39"/>
      <c r="D44" s="40"/>
      <c r="E44" s="40"/>
      <c r="F44" s="41"/>
      <c r="G44" s="6"/>
      <c r="H44" s="6"/>
      <c r="I44" s="6"/>
      <c r="J44" s="6"/>
      <c r="K44" s="9"/>
      <c r="L44" s="10"/>
      <c r="M44" s="6"/>
      <c r="N44" s="6"/>
      <c r="O44" s="46"/>
      <c r="P44" s="52"/>
      <c r="Q44" s="6"/>
      <c r="R44" s="60"/>
      <c r="S44" s="64"/>
      <c r="T44" s="6"/>
      <c r="U44" s="61"/>
      <c r="V44" s="52"/>
      <c r="W44" s="6"/>
      <c r="X44" s="53"/>
      <c r="Y44" s="48"/>
      <c r="Z44" s="55"/>
      <c r="AA44" s="56"/>
      <c r="AB44" s="101"/>
    </row>
    <row r="45" spans="2:28" ht="12.75" hidden="1" thickBot="1" x14ac:dyDescent="0.25">
      <c r="B45" s="111"/>
      <c r="C45" s="39"/>
      <c r="D45" s="40"/>
      <c r="E45" s="40"/>
      <c r="F45" s="41"/>
      <c r="G45" s="6"/>
      <c r="H45" s="6"/>
      <c r="I45" s="6"/>
      <c r="J45" s="6"/>
      <c r="K45" s="9"/>
      <c r="L45" s="10"/>
      <c r="M45" s="6"/>
      <c r="N45" s="6"/>
      <c r="O45" s="46"/>
      <c r="P45" s="52"/>
      <c r="Q45" s="6"/>
      <c r="R45" s="60"/>
      <c r="S45" s="64"/>
      <c r="T45" s="6"/>
      <c r="U45" s="61"/>
      <c r="V45" s="52"/>
      <c r="W45" s="6"/>
      <c r="X45" s="53"/>
      <c r="Y45" s="48"/>
      <c r="Z45" s="55"/>
      <c r="AA45" s="56"/>
      <c r="AB45" s="101"/>
    </row>
    <row r="46" spans="2:28" ht="12.75" hidden="1" thickBot="1" x14ac:dyDescent="0.25">
      <c r="B46" s="111"/>
      <c r="C46" s="39"/>
      <c r="D46" s="40"/>
      <c r="E46" s="40"/>
      <c r="F46" s="41"/>
      <c r="G46" s="6"/>
      <c r="H46" s="6"/>
      <c r="I46" s="6"/>
      <c r="J46" s="6"/>
      <c r="K46" s="9"/>
      <c r="L46" s="10"/>
      <c r="M46" s="6"/>
      <c r="N46" s="6"/>
      <c r="O46" s="46"/>
      <c r="P46" s="52"/>
      <c r="Q46" s="6"/>
      <c r="R46" s="60"/>
      <c r="S46" s="64"/>
      <c r="T46" s="6"/>
      <c r="U46" s="61"/>
      <c r="V46" s="52"/>
      <c r="W46" s="6"/>
      <c r="X46" s="53"/>
      <c r="Y46" s="48"/>
      <c r="Z46" s="55"/>
      <c r="AA46" s="56"/>
      <c r="AB46" s="101"/>
    </row>
    <row r="47" spans="2:28" ht="12.75" hidden="1" thickBot="1" x14ac:dyDescent="0.25">
      <c r="B47" s="112"/>
      <c r="C47" s="28"/>
      <c r="D47" s="28"/>
      <c r="E47" s="28"/>
      <c r="F47" s="28"/>
      <c r="G47" s="28"/>
      <c r="H47" s="28"/>
      <c r="I47" s="28"/>
      <c r="J47" s="28"/>
      <c r="K47" s="28"/>
      <c r="L47" s="28"/>
      <c r="M47" s="28"/>
      <c r="N47" s="28"/>
      <c r="O47" s="49"/>
      <c r="P47" s="52"/>
      <c r="Q47" s="6"/>
      <c r="R47" s="58"/>
      <c r="S47" s="52"/>
      <c r="T47" s="6"/>
      <c r="U47" s="53"/>
      <c r="V47" s="52"/>
      <c r="W47" s="6"/>
      <c r="X47" s="53"/>
      <c r="Y47" s="52"/>
      <c r="Z47" s="6"/>
      <c r="AA47" s="53"/>
      <c r="AB47" s="101"/>
    </row>
    <row r="48" spans="2:28" ht="12.75" thickBot="1" x14ac:dyDescent="0.25"/>
    <row r="49" spans="7:30" ht="15" customHeight="1" x14ac:dyDescent="0.2">
      <c r="Z49" s="165" t="s">
        <v>44</v>
      </c>
      <c r="AA49" s="166"/>
      <c r="AB49" s="114">
        <f>COUNTIF(AB7:AB44,AB59)</f>
        <v>0</v>
      </c>
      <c r="AC49" s="127">
        <f>AB49/AB52</f>
        <v>0</v>
      </c>
    </row>
    <row r="50" spans="7:30" ht="15" customHeight="1" x14ac:dyDescent="0.2">
      <c r="G50" s="11" t="s">
        <v>116</v>
      </c>
      <c r="H50" s="11"/>
      <c r="I50" s="12"/>
      <c r="J50" s="13"/>
      <c r="K50" s="14"/>
      <c r="L50" s="15"/>
      <c r="M50" s="167" t="s">
        <v>13</v>
      </c>
      <c r="N50" s="167"/>
      <c r="Z50" s="168" t="s">
        <v>112</v>
      </c>
      <c r="AA50" s="169"/>
      <c r="AB50" s="115">
        <f>COUNTIF(AC6:AC43,AB60)</f>
        <v>0</v>
      </c>
      <c r="AC50" s="117">
        <f>AB50/AB52</f>
        <v>0</v>
      </c>
    </row>
    <row r="51" spans="7:30" ht="15" customHeight="1" thickBot="1" x14ac:dyDescent="0.25">
      <c r="G51" s="16" t="s">
        <v>25</v>
      </c>
      <c r="H51" s="16"/>
      <c r="I51" s="12"/>
      <c r="J51" s="17"/>
      <c r="K51" s="18"/>
      <c r="L51" s="19"/>
      <c r="M51" s="170" t="s">
        <v>10</v>
      </c>
      <c r="N51" s="170"/>
      <c r="Z51" s="168" t="s">
        <v>114</v>
      </c>
      <c r="AA51" s="169"/>
      <c r="AB51" s="115">
        <f>COUNTIF(AB7:AB47,AB61)</f>
        <v>17</v>
      </c>
      <c r="AC51" s="118">
        <f>AB51/AB52</f>
        <v>1</v>
      </c>
    </row>
    <row r="52" spans="7:30" ht="12.75" thickBot="1" x14ac:dyDescent="0.25">
      <c r="Z52" s="144" t="s">
        <v>115</v>
      </c>
      <c r="AA52" s="145"/>
      <c r="AB52" s="116">
        <f>SUM(AB49:AB51)</f>
        <v>17</v>
      </c>
    </row>
    <row r="53" spans="7:30" x14ac:dyDescent="0.2">
      <c r="Z53" s="125"/>
      <c r="AA53" s="125"/>
      <c r="AB53" s="122"/>
    </row>
    <row r="54" spans="7:30" x14ac:dyDescent="0.2">
      <c r="Z54" s="126"/>
      <c r="AA54" s="126"/>
      <c r="AB54" s="122"/>
    </row>
    <row r="55" spans="7:30" x14ac:dyDescent="0.2">
      <c r="Z55" s="126"/>
      <c r="AA55" s="126"/>
      <c r="AB55" s="122"/>
    </row>
    <row r="56" spans="7:30" x14ac:dyDescent="0.2">
      <c r="Z56" s="126"/>
      <c r="AA56" s="126"/>
      <c r="AB56" s="122"/>
    </row>
    <row r="57" spans="7:30" x14ac:dyDescent="0.2">
      <c r="Z57" s="126"/>
      <c r="AA57" s="126"/>
      <c r="AB57" s="122"/>
    </row>
    <row r="58" spans="7:30" ht="12.75" thickBot="1" x14ac:dyDescent="0.25">
      <c r="Z58" s="126"/>
      <c r="AA58" s="126"/>
      <c r="AB58" s="122"/>
    </row>
    <row r="59" spans="7:30" x14ac:dyDescent="0.2">
      <c r="Z59" s="126"/>
      <c r="AA59" s="146" t="s">
        <v>157</v>
      </c>
      <c r="AB59" s="149" t="s">
        <v>44</v>
      </c>
      <c r="AC59" s="149"/>
      <c r="AD59" s="150"/>
    </row>
    <row r="60" spans="7:30" x14ac:dyDescent="0.2">
      <c r="Z60" s="126"/>
      <c r="AA60" s="147"/>
      <c r="AB60" s="151" t="s">
        <v>112</v>
      </c>
      <c r="AC60" s="151"/>
      <c r="AD60" s="152"/>
    </row>
    <row r="61" spans="7:30" ht="12.75" thickBot="1" x14ac:dyDescent="0.25">
      <c r="Z61" s="126"/>
      <c r="AA61" s="148"/>
      <c r="AB61" s="153" t="s">
        <v>114</v>
      </c>
      <c r="AC61" s="153"/>
      <c r="AD61" s="154"/>
    </row>
    <row r="62" spans="7:30" x14ac:dyDescent="0.2">
      <c r="Z62" s="126"/>
      <c r="AA62" s="126"/>
      <c r="AB62" s="122"/>
    </row>
    <row r="63" spans="7:30" ht="12.75" thickBot="1" x14ac:dyDescent="0.25">
      <c r="Z63" s="126"/>
      <c r="AA63" s="126"/>
      <c r="AB63" s="122"/>
    </row>
    <row r="64" spans="7:30" x14ac:dyDescent="0.2">
      <c r="Z64" s="126"/>
      <c r="AA64" s="146" t="s">
        <v>159</v>
      </c>
      <c r="AB64" s="155" t="s">
        <v>26</v>
      </c>
      <c r="AC64" s="155"/>
      <c r="AD64" s="156"/>
    </row>
    <row r="65" spans="26:30" x14ac:dyDescent="0.2">
      <c r="Z65" s="126"/>
      <c r="AA65" s="147"/>
      <c r="AB65" s="157" t="s">
        <v>20</v>
      </c>
      <c r="AC65" s="157"/>
      <c r="AD65" s="158"/>
    </row>
    <row r="66" spans="26:30" x14ac:dyDescent="0.2">
      <c r="Z66" s="126"/>
      <c r="AA66" s="147"/>
      <c r="AB66" s="159" t="s">
        <v>21</v>
      </c>
      <c r="AC66" s="159"/>
      <c r="AD66" s="160"/>
    </row>
    <row r="67" spans="26:30" x14ac:dyDescent="0.2">
      <c r="Z67" s="126"/>
      <c r="AA67" s="147"/>
      <c r="AB67" s="159" t="s">
        <v>27</v>
      </c>
      <c r="AC67" s="159"/>
      <c r="AD67" s="160"/>
    </row>
    <row r="68" spans="26:30" x14ac:dyDescent="0.2">
      <c r="Z68" s="126"/>
      <c r="AA68" s="147"/>
      <c r="AB68" s="159" t="s">
        <v>22</v>
      </c>
      <c r="AC68" s="159"/>
      <c r="AD68" s="160"/>
    </row>
    <row r="69" spans="26:30" x14ac:dyDescent="0.2">
      <c r="Z69" s="126"/>
      <c r="AA69" s="147"/>
      <c r="AB69" s="159" t="s">
        <v>23</v>
      </c>
      <c r="AC69" s="159"/>
      <c r="AD69" s="160"/>
    </row>
    <row r="70" spans="26:30" x14ac:dyDescent="0.2">
      <c r="Z70" s="126"/>
      <c r="AA70" s="147"/>
      <c r="AB70" s="159" t="s">
        <v>18</v>
      </c>
      <c r="AC70" s="159"/>
      <c r="AD70" s="160"/>
    </row>
    <row r="71" spans="26:30" x14ac:dyDescent="0.2">
      <c r="Z71" s="126"/>
      <c r="AA71" s="147"/>
      <c r="AB71" s="159" t="s">
        <v>16</v>
      </c>
      <c r="AC71" s="159"/>
      <c r="AD71" s="160"/>
    </row>
    <row r="72" spans="26:30" x14ac:dyDescent="0.2">
      <c r="Z72" s="126"/>
      <c r="AA72" s="147"/>
      <c r="AB72" s="159" t="s">
        <v>158</v>
      </c>
      <c r="AC72" s="159"/>
      <c r="AD72" s="160"/>
    </row>
    <row r="73" spans="26:30" x14ac:dyDescent="0.2">
      <c r="Z73" s="126"/>
      <c r="AA73" s="147"/>
      <c r="AB73" s="159" t="s">
        <v>28</v>
      </c>
      <c r="AC73" s="159"/>
      <c r="AD73" s="160"/>
    </row>
    <row r="74" spans="26:30" x14ac:dyDescent="0.2">
      <c r="Z74" s="126"/>
      <c r="AA74" s="147"/>
      <c r="AB74" s="159" t="s">
        <v>29</v>
      </c>
      <c r="AC74" s="159"/>
      <c r="AD74" s="160"/>
    </row>
    <row r="75" spans="26:30" x14ac:dyDescent="0.2">
      <c r="Z75" s="126"/>
      <c r="AA75" s="147"/>
      <c r="AB75" s="159" t="s">
        <v>19</v>
      </c>
      <c r="AC75" s="159"/>
      <c r="AD75" s="160"/>
    </row>
    <row r="76" spans="26:30" ht="12.75" thickBot="1" x14ac:dyDescent="0.25">
      <c r="Z76" s="126"/>
      <c r="AA76" s="148"/>
      <c r="AB76" s="161" t="s">
        <v>24</v>
      </c>
      <c r="AC76" s="161"/>
      <c r="AD76" s="162"/>
    </row>
    <row r="77" spans="26:30" x14ac:dyDescent="0.2">
      <c r="Z77" s="126"/>
      <c r="AA77" s="126"/>
      <c r="AB77" s="122"/>
    </row>
    <row r="78" spans="26:30" x14ac:dyDescent="0.2">
      <c r="Z78" s="126"/>
      <c r="AA78" s="126"/>
      <c r="AB78" s="122"/>
    </row>
    <row r="79" spans="26:30" x14ac:dyDescent="0.2">
      <c r="Z79" s="126"/>
      <c r="AA79" s="126"/>
      <c r="AB79" s="122"/>
    </row>
    <row r="80" spans="26:30" x14ac:dyDescent="0.2">
      <c r="Z80" s="126"/>
      <c r="AA80" s="126"/>
      <c r="AB80" s="122"/>
    </row>
    <row r="81" spans="26:28" x14ac:dyDescent="0.2">
      <c r="Z81" s="126"/>
      <c r="AA81" s="126"/>
      <c r="AB81" s="122"/>
    </row>
    <row r="82" spans="26:28" x14ac:dyDescent="0.2">
      <c r="Z82" s="126"/>
      <c r="AA82" s="126"/>
      <c r="AB82" s="122"/>
    </row>
    <row r="83" spans="26:28" x14ac:dyDescent="0.2">
      <c r="Z83" s="126"/>
      <c r="AA83" s="126"/>
      <c r="AB83" s="122"/>
    </row>
    <row r="91" spans="26:28" ht="15.75" customHeight="1" x14ac:dyDescent="0.2"/>
    <row r="92" spans="26:28" ht="15" customHeight="1" x14ac:dyDescent="0.2"/>
    <row r="94" spans="26:28" ht="14.25" customHeight="1" x14ac:dyDescent="0.2"/>
    <row r="98" spans="2:7" ht="12.75" customHeight="1" x14ac:dyDescent="0.2">
      <c r="C98" s="67"/>
      <c r="D98" s="67"/>
      <c r="E98" s="67"/>
      <c r="F98" s="67"/>
      <c r="G98" s="67"/>
    </row>
    <row r="99" spans="2:7" ht="12.75" customHeight="1" x14ac:dyDescent="0.2">
      <c r="C99" s="67"/>
      <c r="D99" s="67"/>
      <c r="E99" s="67"/>
      <c r="F99" s="67"/>
      <c r="G99" s="67"/>
    </row>
    <row r="100" spans="2:7" ht="12.75" customHeight="1" x14ac:dyDescent="0.2">
      <c r="C100" s="67"/>
      <c r="D100" s="67"/>
      <c r="E100" s="67"/>
      <c r="F100" s="67"/>
      <c r="G100" s="67"/>
    </row>
    <row r="101" spans="2:7" ht="12.75" customHeight="1" x14ac:dyDescent="0.2">
      <c r="C101" s="67"/>
      <c r="D101" s="67"/>
      <c r="E101" s="67"/>
      <c r="F101" s="67"/>
      <c r="G101" s="67"/>
    </row>
    <row r="102" spans="2:7" ht="12.75" customHeight="1" x14ac:dyDescent="0.2">
      <c r="B102" s="36">
        <v>1</v>
      </c>
      <c r="C102" s="67"/>
      <c r="D102" s="67"/>
      <c r="E102" s="67"/>
      <c r="G102" s="67"/>
    </row>
    <row r="103" spans="2:7" ht="12.75" customHeight="1" x14ac:dyDescent="0.2">
      <c r="B103" s="36">
        <v>2</v>
      </c>
      <c r="C103" s="67"/>
      <c r="D103" s="67"/>
      <c r="E103" s="67"/>
      <c r="G103" s="67"/>
    </row>
    <row r="104" spans="2:7" ht="12.75" customHeight="1" x14ac:dyDescent="0.2">
      <c r="B104" s="36">
        <v>3</v>
      </c>
      <c r="C104" s="67"/>
      <c r="D104" s="67"/>
      <c r="E104" s="67"/>
      <c r="G104" s="67"/>
    </row>
    <row r="105" spans="2:7" ht="12.75" customHeight="1" x14ac:dyDescent="0.2">
      <c r="B105" s="36">
        <v>4</v>
      </c>
      <c r="C105" s="67"/>
      <c r="D105" s="67"/>
      <c r="E105" s="67"/>
      <c r="G105" s="67"/>
    </row>
    <row r="106" spans="2:7" ht="12.75" customHeight="1" x14ac:dyDescent="0.2">
      <c r="B106" s="36">
        <v>5</v>
      </c>
      <c r="C106" s="67"/>
      <c r="D106" s="67"/>
      <c r="E106" s="67"/>
      <c r="G106" s="67"/>
    </row>
    <row r="107" spans="2:7" ht="12.75" customHeight="1" x14ac:dyDescent="0.2">
      <c r="B107" s="36">
        <v>6</v>
      </c>
      <c r="C107" s="67"/>
      <c r="D107" s="67"/>
      <c r="E107" s="67"/>
      <c r="G107" s="67"/>
    </row>
    <row r="108" spans="2:7" ht="12.75" customHeight="1" x14ac:dyDescent="0.2">
      <c r="B108" s="36">
        <v>7</v>
      </c>
      <c r="C108" s="67"/>
      <c r="D108" s="67"/>
      <c r="E108" s="67"/>
      <c r="G108" s="67"/>
    </row>
    <row r="109" spans="2:7" ht="12.75" customHeight="1" x14ac:dyDescent="0.2">
      <c r="B109" s="36">
        <v>8</v>
      </c>
      <c r="C109" s="67"/>
      <c r="D109" s="67"/>
      <c r="E109" s="67"/>
      <c r="G109" s="67"/>
    </row>
    <row r="110" spans="2:7" ht="12.75" customHeight="1" x14ac:dyDescent="0.2">
      <c r="B110" s="36">
        <v>9</v>
      </c>
      <c r="C110" s="67"/>
      <c r="D110" s="67"/>
      <c r="E110" s="67"/>
      <c r="G110" s="67"/>
    </row>
    <row r="111" spans="2:7" ht="12.75" customHeight="1" x14ac:dyDescent="0.2">
      <c r="B111" s="36">
        <v>10</v>
      </c>
      <c r="C111" s="36"/>
      <c r="D111" s="36"/>
      <c r="E111" s="67"/>
      <c r="G111" s="67"/>
    </row>
    <row r="112" spans="2:7" x14ac:dyDescent="0.2">
      <c r="B112" s="36">
        <v>11</v>
      </c>
      <c r="C112" s="36"/>
      <c r="D112" s="36"/>
      <c r="E112" s="67"/>
      <c r="G112" s="67"/>
    </row>
    <row r="113" spans="2:7" x14ac:dyDescent="0.2">
      <c r="B113" s="36">
        <v>12</v>
      </c>
      <c r="C113" s="36"/>
      <c r="D113" s="36"/>
      <c r="E113" s="67"/>
      <c r="G113" s="67"/>
    </row>
    <row r="114" spans="2:7" x14ac:dyDescent="0.2">
      <c r="B114" s="36">
        <v>13</v>
      </c>
      <c r="C114" s="36"/>
      <c r="D114" s="36"/>
      <c r="E114" s="67"/>
      <c r="G114" s="67"/>
    </row>
    <row r="115" spans="2:7" x14ac:dyDescent="0.2">
      <c r="E115" s="67"/>
      <c r="F115" s="67"/>
      <c r="G115" s="67"/>
    </row>
    <row r="116" spans="2:7" x14ac:dyDescent="0.2">
      <c r="E116" s="67"/>
      <c r="F116" s="67"/>
      <c r="G116" s="67"/>
    </row>
    <row r="117" spans="2:7" x14ac:dyDescent="0.2">
      <c r="E117" s="67"/>
      <c r="F117" s="67"/>
      <c r="G117" s="67"/>
    </row>
  </sheetData>
  <autoFilter ref="B6:AA43"/>
  <mergeCells count="53">
    <mergeCell ref="AB75:AD75"/>
    <mergeCell ref="AB76:AD76"/>
    <mergeCell ref="AA64:AA76"/>
    <mergeCell ref="AB70:AD70"/>
    <mergeCell ref="AB71:AD71"/>
    <mergeCell ref="AB72:AD72"/>
    <mergeCell ref="AB73:AD73"/>
    <mergeCell ref="AB74:AD74"/>
    <mergeCell ref="AB65:AD65"/>
    <mergeCell ref="AB66:AD66"/>
    <mergeCell ref="AB67:AD67"/>
    <mergeCell ref="AB68:AD68"/>
    <mergeCell ref="AB69:AD69"/>
    <mergeCell ref="AA59:AA61"/>
    <mergeCell ref="AB59:AD59"/>
    <mergeCell ref="AB60:AD60"/>
    <mergeCell ref="AB61:AD61"/>
    <mergeCell ref="AB64:AD64"/>
    <mergeCell ref="Z49:AA49"/>
    <mergeCell ref="Z50:AA50"/>
    <mergeCell ref="Z51:AA51"/>
    <mergeCell ref="Z52:AA52"/>
    <mergeCell ref="AB5:AB6"/>
    <mergeCell ref="Z5:Z6"/>
    <mergeCell ref="AA5:AA6"/>
    <mergeCell ref="M50:N50"/>
    <mergeCell ref="M51:N51"/>
    <mergeCell ref="V5:V6"/>
    <mergeCell ref="W5:W6"/>
    <mergeCell ref="X5:X6"/>
    <mergeCell ref="P5:P6"/>
    <mergeCell ref="Q5:Q6"/>
    <mergeCell ref="R5:R6"/>
    <mergeCell ref="S5:S6"/>
    <mergeCell ref="T5:T6"/>
    <mergeCell ref="U5:U6"/>
    <mergeCell ref="O5:O6"/>
    <mergeCell ref="Y5:Y6"/>
    <mergeCell ref="B1:O1"/>
    <mergeCell ref="B2:O2"/>
    <mergeCell ref="B3:O3"/>
    <mergeCell ref="B5:B6"/>
    <mergeCell ref="C5:C6"/>
    <mergeCell ref="D5:D6"/>
    <mergeCell ref="E5:E6"/>
    <mergeCell ref="F5:F6"/>
    <mergeCell ref="G5:G6"/>
    <mergeCell ref="H5:H6"/>
    <mergeCell ref="I5:I6"/>
    <mergeCell ref="J5:J6"/>
    <mergeCell ref="K5:L5"/>
    <mergeCell ref="M5:M6"/>
    <mergeCell ref="N5:N6"/>
  </mergeCells>
  <dataValidations count="2">
    <dataValidation type="list" allowBlank="1" showInputMessage="1" showErrorMessage="1" sqref="AB7:AB47">
      <formula1>$AB$59:$AB$61</formula1>
    </dataValidation>
    <dataValidation type="list" allowBlank="1" showInputMessage="1" showErrorMessage="1" sqref="F7:F46">
      <formula1>$AB$64:$AB$76</formula1>
    </dataValidation>
  </dataValidation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110"/>
  <sheetViews>
    <sheetView showGridLines="0" zoomScale="80" zoomScaleNormal="80" workbookViewId="0">
      <selection activeCell="Q37" sqref="Q37"/>
    </sheetView>
  </sheetViews>
  <sheetFormatPr baseColWidth="10" defaultRowHeight="15" x14ac:dyDescent="0.25"/>
  <cols>
    <col min="1" max="1" width="3.7109375" customWidth="1"/>
    <col min="2" max="2" width="41.140625" customWidth="1"/>
    <col min="3" max="3" width="10.7109375" customWidth="1"/>
    <col min="4" max="4" width="5.85546875" customWidth="1"/>
    <col min="5" max="5" width="4.85546875" customWidth="1"/>
    <col min="20" max="20" width="21.7109375" customWidth="1"/>
    <col min="26" max="26" width="19.7109375" customWidth="1"/>
    <col min="27" max="27" width="6.42578125" customWidth="1"/>
    <col min="33" max="33" width="7.85546875" customWidth="1"/>
    <col min="34" max="34" width="19" customWidth="1"/>
    <col min="35" max="35" width="20.7109375" customWidth="1"/>
    <col min="36" max="36" width="7" customWidth="1"/>
    <col min="42" max="42" width="20.42578125" customWidth="1"/>
    <col min="43" max="43" width="8.42578125" customWidth="1"/>
  </cols>
  <sheetData>
    <row r="2" spans="2:43" x14ac:dyDescent="0.25">
      <c r="G2" s="223" t="s">
        <v>110</v>
      </c>
      <c r="H2" s="223"/>
      <c r="I2" s="223"/>
      <c r="J2" s="223"/>
    </row>
    <row r="4" spans="2:43" ht="16.5" customHeight="1" x14ac:dyDescent="0.25"/>
    <row r="5" spans="2:43" ht="16.5" customHeight="1" x14ac:dyDescent="0.25"/>
    <row r="6" spans="2:43" ht="16.5" customHeight="1" thickBot="1" x14ac:dyDescent="0.3"/>
    <row r="7" spans="2:43" ht="16.5" customHeight="1" thickBot="1" x14ac:dyDescent="0.3">
      <c r="B7" s="81" t="s">
        <v>35</v>
      </c>
      <c r="C7" s="82" t="s">
        <v>36</v>
      </c>
    </row>
    <row r="8" spans="2:43" ht="16.5" customHeight="1" x14ac:dyDescent="0.25">
      <c r="B8" s="70" t="s">
        <v>26</v>
      </c>
      <c r="C8" s="71" t="e">
        <f>IF(COUNTIF('Consolidado CI'!F$7:F$43,'Gráfico CI'!B8)=0,NA(),COUNTIF('Consolidado CI'!F$7:F$43,'Gráfico CI'!B8))</f>
        <v>#N/A</v>
      </c>
    </row>
    <row r="9" spans="2:43" ht="16.5" customHeight="1" x14ac:dyDescent="0.25">
      <c r="B9" s="68" t="s">
        <v>20</v>
      </c>
      <c r="C9" s="71" t="e">
        <f>IF(COUNTIF('Consolidado CI'!F$7:F$43,'Gráfico CI'!B9)=0,NA(),COUNTIF('Consolidado CI'!F$7:F$43,'Gráfico CI'!B9))</f>
        <v>#N/A</v>
      </c>
    </row>
    <row r="10" spans="2:43" ht="15.75" customHeight="1" x14ac:dyDescent="0.25">
      <c r="B10" s="68" t="s">
        <v>21</v>
      </c>
      <c r="C10" s="71" t="e">
        <f>IF(COUNTIF('Consolidado CI'!F$7:F$43,'Gráfico CI'!B10)=0,NA(),COUNTIF('Consolidado CI'!F$7:F$43,'Gráfico CI'!B10))</f>
        <v>#N/A</v>
      </c>
    </row>
    <row r="11" spans="2:43" ht="16.5" customHeight="1" x14ac:dyDescent="0.25">
      <c r="B11" s="68" t="s">
        <v>27</v>
      </c>
      <c r="C11" s="71" t="e">
        <f>IF(COUNTIF('Consolidado CI'!F$7:F$43,'Gráfico CI'!B11)=0,NA(),COUNTIF('Consolidado CI'!F$7:F$43,'Gráfico CI'!B11))</f>
        <v>#N/A</v>
      </c>
    </row>
    <row r="12" spans="2:43" ht="16.5" customHeight="1" x14ac:dyDescent="0.25">
      <c r="B12" s="68" t="s">
        <v>22</v>
      </c>
      <c r="C12" s="71" t="e">
        <f>IF(COUNTIF('Consolidado CI'!F$7:F$43,'Gráfico CI'!B12)=0,NA(),COUNTIF('Consolidado CI'!F$7:F$43,'Gráfico CI'!B12))</f>
        <v>#N/A</v>
      </c>
      <c r="R12" s="1"/>
      <c r="S12" s="1"/>
      <c r="T12" s="1"/>
      <c r="U12" s="1"/>
    </row>
    <row r="13" spans="2:43" ht="16.5" customHeight="1" x14ac:dyDescent="0.25">
      <c r="B13" s="68" t="s">
        <v>23</v>
      </c>
      <c r="C13" s="71" t="e">
        <f>IF(COUNTIF('Consolidado CI'!F$7:F$43,'Gráfico CI'!B13)=0,NA(),COUNTIF('Consolidado CI'!F$7:F$43,'Gráfico CI'!B13))</f>
        <v>#N/A</v>
      </c>
      <c r="R13" s="1"/>
      <c r="S13" s="1"/>
      <c r="T13" s="1"/>
      <c r="U13" s="1"/>
    </row>
    <row r="14" spans="2:43" ht="16.5" customHeight="1" x14ac:dyDescent="0.25">
      <c r="B14" s="68" t="s">
        <v>18</v>
      </c>
      <c r="C14" s="71" t="e">
        <f>IF(COUNTIF('Consolidado CI'!F$7:F$43,'Gráfico CI'!B14)=0,NA(),COUNTIF('Consolidado CI'!F$7:F$43,'Gráfico CI'!B14))</f>
        <v>#N/A</v>
      </c>
    </row>
    <row r="15" spans="2:43" x14ac:dyDescent="0.25">
      <c r="B15" s="68" t="s">
        <v>16</v>
      </c>
      <c r="C15" s="71">
        <f>IF(COUNTIF('Consolidado CI'!F$7:F$43,'Gráfico CI'!B15)=0,NA(),COUNTIF('Consolidado CI'!F$7:F$43,'Gráfico CI'!B15))</f>
        <v>5</v>
      </c>
    </row>
    <row r="16" spans="2:43" ht="24" x14ac:dyDescent="0.25">
      <c r="B16" s="68" t="s">
        <v>17</v>
      </c>
      <c r="C16" s="71" t="e">
        <f>IF(COUNTIF('Consolidado CI'!F$7:F$43,'Gráfico CI'!B16)=0,NA(),COUNTIF('Consolidado CI'!F$7:F$43,'Gráfico CI'!B16))</f>
        <v>#N/A</v>
      </c>
      <c r="X16" s="214" t="str">
        <f>'Consolidado CI'!AB64</f>
        <v>Planeación institucional</v>
      </c>
      <c r="Y16" s="214"/>
      <c r="Z16" s="123" t="s">
        <v>44</v>
      </c>
      <c r="AA16" s="124">
        <f>COUNTIFS('Consolidado CI'!AB$7:AB$23,'Consolidado CI'!AB59,'Consolidado CI'!F$7:F$23,'Consolidado CI'!AB$64)</f>
        <v>0</v>
      </c>
      <c r="AF16" s="214" t="str">
        <f>'Consolidado CI'!AB67</f>
        <v>Administrativo sancionatorio</v>
      </c>
      <c r="AG16" s="214"/>
      <c r="AH16" s="123" t="s">
        <v>44</v>
      </c>
      <c r="AI16" s="124">
        <f>COUNTIFS('Consolidado CI'!AB$7:AB$23,'Consolidado CI'!AB59,'Consolidado CI'!F$7:F$23,'Consolidado CI'!AB$67)</f>
        <v>0</v>
      </c>
      <c r="AN16" s="220" t="str">
        <f>'Consolidado CI'!AB70</f>
        <v>Talento humano</v>
      </c>
      <c r="AO16" s="220"/>
      <c r="AP16" s="123" t="s">
        <v>44</v>
      </c>
      <c r="AQ16" s="124">
        <f>COUNTIFS('Consolidado CI'!AB$7:AB$23,'Consolidado CI'!AB59,'Consolidado CI'!F$7:F$23,'Consolidado CI'!AB$70)</f>
        <v>0</v>
      </c>
    </row>
    <row r="17" spans="2:43" x14ac:dyDescent="0.25">
      <c r="B17" s="68" t="s">
        <v>28</v>
      </c>
      <c r="C17" s="71" t="e">
        <f>IF(COUNTIF('Consolidado CI'!F$7:F$43,'Gráfico CI'!B17)=0,NA(),COUNTIF('Consolidado CI'!F$7:F$43,'Gráfico CI'!B17))</f>
        <v>#N/A</v>
      </c>
      <c r="R17" s="1"/>
      <c r="S17" s="1"/>
      <c r="T17" s="1"/>
      <c r="U17" s="1"/>
      <c r="X17" s="214"/>
      <c r="Y17" s="214"/>
      <c r="Z17" s="123" t="s">
        <v>112</v>
      </c>
      <c r="AA17" s="124">
        <f>COUNTIFS('Consolidado CI'!AB$7:AB$23,'Consolidado CI'!AB60,'Consolidado CI'!F$7:F$23,'Consolidado CI'!AB$64)</f>
        <v>0</v>
      </c>
      <c r="AF17" s="214"/>
      <c r="AG17" s="214"/>
      <c r="AH17" s="123" t="s">
        <v>112</v>
      </c>
      <c r="AI17" s="124">
        <f>COUNTIFS('Consolidado CI'!AB$7:AB$23,'Consolidado CI'!AB60,'Consolidado CI'!F$7:F$23,'Consolidado CI'!AB$67)</f>
        <v>0</v>
      </c>
      <c r="AN17" s="220"/>
      <c r="AO17" s="220"/>
      <c r="AP17" s="123" t="s">
        <v>112</v>
      </c>
      <c r="AQ17" s="124">
        <f>COUNTIFS('Consolidado CI'!AB$7:AB$23,'Consolidado CI'!AB60,'Consolidado CI'!F$7:F$23,'Consolidado CI'!AB$71)</f>
        <v>0</v>
      </c>
    </row>
    <row r="18" spans="2:43" x14ac:dyDescent="0.25">
      <c r="B18" s="68" t="s">
        <v>29</v>
      </c>
      <c r="C18" s="71">
        <f>IF(COUNTIF('Consolidado CI'!F$7:F$43,'Gráfico CI'!B18)=0,NA(),COUNTIF('Consolidado CI'!F$7:F$43,'Gráfico CI'!B18))</f>
        <v>12</v>
      </c>
      <c r="R18" s="1"/>
      <c r="S18" s="1"/>
      <c r="T18" s="1"/>
      <c r="U18" s="1"/>
      <c r="X18" s="214"/>
      <c r="Y18" s="214"/>
      <c r="Z18" s="123" t="s">
        <v>114</v>
      </c>
      <c r="AA18" s="124">
        <f>COUNTIFS('Consolidado CI'!AB$7:AB$23,'Consolidado CI'!AB61,'Consolidado CI'!F$7:F$23,'Consolidado CI'!AB$64)</f>
        <v>0</v>
      </c>
      <c r="AF18" s="214"/>
      <c r="AG18" s="214"/>
      <c r="AH18" s="123" t="s">
        <v>114</v>
      </c>
      <c r="AI18" s="124">
        <f>COUNTIFS('Consolidado CI'!AB$7:AB$23,'Consolidado CI'!AB61,'Consolidado CI'!F$7:F$23,'Consolidado CI'!AB$67)</f>
        <v>0</v>
      </c>
      <c r="AN18" s="220"/>
      <c r="AO18" s="220"/>
      <c r="AP18" s="123" t="s">
        <v>114</v>
      </c>
      <c r="AQ18" s="124">
        <f>COUNTIFS('Consolidado CI'!AB$7:AB$23,'Consolidado CI'!AB61,'Consolidado CI'!F$7:F$23,'Consolidado CI'!AB$70)</f>
        <v>0</v>
      </c>
    </row>
    <row r="19" spans="2:43" ht="15" customHeight="1" x14ac:dyDescent="0.25">
      <c r="B19" s="68" t="s">
        <v>19</v>
      </c>
      <c r="C19" s="71" t="e">
        <f>IF(COUNTIF('Consolidado CI'!F$7:F$43,'Gráfico CI'!B19)=0,NA(),COUNTIF('Consolidado CI'!F$7:F$43,'Gráfico CI'!B19))</f>
        <v>#N/A</v>
      </c>
      <c r="Z19" s="134" t="s">
        <v>115</v>
      </c>
      <c r="AA19" s="134">
        <f>SUM(AA16:AA18)</f>
        <v>0</v>
      </c>
      <c r="AH19" s="134" t="s">
        <v>115</v>
      </c>
      <c r="AI19" s="134">
        <f>SUM(AI16:AI18)</f>
        <v>0</v>
      </c>
      <c r="AP19" s="134" t="s">
        <v>115</v>
      </c>
      <c r="AQ19" s="134">
        <f>SUM(AQ16:AQ18)</f>
        <v>0</v>
      </c>
    </row>
    <row r="20" spans="2:43" ht="15.75" thickBot="1" x14ac:dyDescent="0.3">
      <c r="B20" s="69" t="s">
        <v>24</v>
      </c>
      <c r="C20" s="71" t="e">
        <f>IF(COUNTIF('Consolidado CI'!F$7:F$43,'Gráfico CI'!B20)=0,NA(),COUNTIF('Consolidado CI'!F$7:F$43,'Gráfico CI'!B20))</f>
        <v>#N/A</v>
      </c>
    </row>
    <row r="21" spans="2:43" ht="15.75" thickBot="1" x14ac:dyDescent="0.3">
      <c r="B21" s="113" t="s">
        <v>142</v>
      </c>
      <c r="C21" s="80">
        <f>_xlfn.AGGREGATE(9,6,C8:C20)</f>
        <v>17</v>
      </c>
    </row>
    <row r="22" spans="2:43" x14ac:dyDescent="0.25">
      <c r="R22" s="1"/>
      <c r="S22" s="1"/>
      <c r="T22" s="1"/>
      <c r="U22" s="1"/>
    </row>
    <row r="23" spans="2:43" x14ac:dyDescent="0.25">
      <c r="R23" s="1"/>
      <c r="S23" s="1"/>
      <c r="T23" s="1"/>
      <c r="U23" s="1"/>
    </row>
    <row r="27" spans="2:43" x14ac:dyDescent="0.25">
      <c r="R27" s="1"/>
      <c r="S27" s="1"/>
      <c r="T27" s="1"/>
      <c r="U27" s="1"/>
    </row>
    <row r="28" spans="2:43" x14ac:dyDescent="0.25">
      <c r="R28" s="1"/>
      <c r="S28" s="1"/>
      <c r="T28" s="1"/>
      <c r="U28" s="1"/>
    </row>
    <row r="32" spans="2:43" x14ac:dyDescent="0.25">
      <c r="R32" s="1"/>
      <c r="S32" s="1"/>
      <c r="T32" s="1"/>
      <c r="U32" s="1"/>
    </row>
    <row r="33" spans="18:43" x14ac:dyDescent="0.25">
      <c r="R33" s="1"/>
      <c r="S33" s="1"/>
      <c r="T33" s="1"/>
      <c r="U33" s="1"/>
    </row>
    <row r="37" spans="18:43" x14ac:dyDescent="0.25">
      <c r="R37" s="1"/>
      <c r="S37" s="1"/>
      <c r="T37" s="1"/>
      <c r="U37" s="1"/>
      <c r="AF37" s="205" t="str">
        <f>'Consolidado CI'!AB68</f>
        <v>Responsabilidad fiscal</v>
      </c>
      <c r="AG37" s="206"/>
      <c r="AH37" s="123" t="s">
        <v>44</v>
      </c>
      <c r="AI37" s="124">
        <f>COUNTIFS('Consolidado CI'!AB$7:AB$23,'Consolidado CI'!AB59,'Consolidado CI'!F$7:F$23,'Consolidado CI'!AB$68)</f>
        <v>0</v>
      </c>
      <c r="AN37" s="220" t="str">
        <f>'Consolidado CI'!AB71</f>
        <v xml:space="preserve">Gestión financiera </v>
      </c>
      <c r="AO37" s="220"/>
      <c r="AP37" s="123" t="s">
        <v>44</v>
      </c>
      <c r="AQ37" s="124">
        <f>COUNTIFS('Consolidado CI'!AB$7:AB$23,'Consolidado CI'!AB$59,'Consolidado CI'!F$7:F$23,'Consolidado CI'!AB$71)</f>
        <v>0</v>
      </c>
    </row>
    <row r="38" spans="18:43" x14ac:dyDescent="0.25">
      <c r="R38" s="1"/>
      <c r="S38" s="1"/>
      <c r="T38" s="1"/>
      <c r="U38" s="1"/>
      <c r="X38" s="214" t="str">
        <f>'Consolidado CI'!AB65</f>
        <v xml:space="preserve">Participación ciudadana
</v>
      </c>
      <c r="Y38" s="214"/>
      <c r="Z38" s="123" t="s">
        <v>44</v>
      </c>
      <c r="AA38" s="124">
        <f>COUNTIFS('Consolidado CI'!AB$7:AB$23,'Consolidado CI'!AB59,'Consolidado CI'!F$7:F$23,'Consolidado CI'!AB$65)</f>
        <v>0</v>
      </c>
      <c r="AF38" s="207"/>
      <c r="AG38" s="208"/>
      <c r="AH38" s="123" t="s">
        <v>112</v>
      </c>
      <c r="AI38" s="124">
        <f>COUNTIFS('Consolidado CI'!AB$7:AB$23,'Consolidado CI'!AB60,'Consolidado CI'!F$7:F$23,'Consolidado CI'!AB$68)</f>
        <v>0</v>
      </c>
      <c r="AN38" s="220"/>
      <c r="AO38" s="220"/>
      <c r="AP38" s="123" t="s">
        <v>112</v>
      </c>
      <c r="AQ38" s="124">
        <f>COUNTIFS('Consolidado CI'!AB$7:AB$23,'Consolidado CI'!AB$60,'Consolidado CI'!F$7:F$23,'Consolidado CI'!AB$71)</f>
        <v>0</v>
      </c>
    </row>
    <row r="39" spans="18:43" x14ac:dyDescent="0.25">
      <c r="X39" s="214"/>
      <c r="Y39" s="214"/>
      <c r="Z39" s="123" t="s">
        <v>112</v>
      </c>
      <c r="AA39" s="124">
        <f>COUNTIFS('Consolidado CI'!AB$7:AB$23,'Consolidado CI'!AB60,'Consolidado CI'!F$7:F$23,'Consolidado CI'!AB$65)</f>
        <v>0</v>
      </c>
      <c r="AF39" s="209"/>
      <c r="AG39" s="210"/>
      <c r="AH39" s="123" t="s">
        <v>114</v>
      </c>
      <c r="AI39" s="124">
        <f>COUNTIFS('Consolidado CI'!AB$7:AB$23,'Consolidado CI'!AB61,'Consolidado CI'!F$7:F$23,'Consolidado CI'!AB$68)</f>
        <v>0</v>
      </c>
      <c r="AN39" s="220"/>
      <c r="AO39" s="220"/>
      <c r="AP39" s="123" t="s">
        <v>114</v>
      </c>
      <c r="AQ39" s="124">
        <f>COUNTIFS('Consolidado CI'!AB$7:AB$23,'Consolidado CI'!AB$61,'Consolidado CI'!F$7:F$23,'Consolidado CI'!AB$71)</f>
        <v>5</v>
      </c>
    </row>
    <row r="40" spans="18:43" x14ac:dyDescent="0.25">
      <c r="X40" s="214"/>
      <c r="Y40" s="214"/>
      <c r="Z40" s="123" t="s">
        <v>114</v>
      </c>
      <c r="AA40" s="124">
        <f>COUNTIFS('Consolidado CI'!AB$7:AB$23,'Consolidado CI'!AB61,'Consolidado CI'!F$7:F$23,'Consolidado CI'!AB$65)</f>
        <v>0</v>
      </c>
      <c r="AH40" s="134" t="s">
        <v>115</v>
      </c>
      <c r="AI40" s="134">
        <f>SUM(AI37:AI39)</f>
        <v>0</v>
      </c>
      <c r="AP40" s="134" t="s">
        <v>115</v>
      </c>
      <c r="AQ40" s="134">
        <f>SUM(AQ37:AQ39)</f>
        <v>5</v>
      </c>
    </row>
    <row r="41" spans="18:43" x14ac:dyDescent="0.25">
      <c r="Z41" s="134" t="s">
        <v>115</v>
      </c>
      <c r="AA41" s="134">
        <f>SUM(AA38:AA40)</f>
        <v>0</v>
      </c>
    </row>
    <row r="42" spans="18:43" x14ac:dyDescent="0.25">
      <c r="R42" s="1"/>
      <c r="S42" s="1"/>
      <c r="T42" s="1"/>
      <c r="U42" s="1"/>
    </row>
    <row r="43" spans="18:43" x14ac:dyDescent="0.25">
      <c r="R43" s="1"/>
      <c r="S43" s="1"/>
      <c r="T43" s="1"/>
      <c r="U43" s="1"/>
    </row>
    <row r="47" spans="18:43" x14ac:dyDescent="0.25">
      <c r="R47" s="1"/>
      <c r="S47" s="1"/>
      <c r="T47" s="1"/>
      <c r="U47" s="1"/>
    </row>
    <row r="48" spans="18:43" x14ac:dyDescent="0.25">
      <c r="R48" s="1"/>
      <c r="S48" s="1"/>
      <c r="T48" s="1"/>
      <c r="U48" s="1"/>
    </row>
    <row r="52" spans="18:43" x14ac:dyDescent="0.25">
      <c r="R52" s="1"/>
      <c r="S52" s="1"/>
      <c r="T52" s="1"/>
      <c r="U52" s="1"/>
    </row>
    <row r="53" spans="18:43" x14ac:dyDescent="0.25">
      <c r="R53" s="1"/>
      <c r="S53" s="1"/>
      <c r="T53" s="1"/>
      <c r="U53" s="1"/>
    </row>
    <row r="57" spans="18:43" x14ac:dyDescent="0.25">
      <c r="R57" s="1"/>
      <c r="S57" s="1"/>
      <c r="T57" s="1"/>
      <c r="U57" s="1"/>
    </row>
    <row r="58" spans="18:43" x14ac:dyDescent="0.25">
      <c r="R58" s="1"/>
      <c r="S58" s="1"/>
      <c r="T58" s="1"/>
      <c r="U58" s="1"/>
    </row>
    <row r="61" spans="18:43" x14ac:dyDescent="0.25">
      <c r="AG61" s="220" t="str">
        <f>'Consolidado CI'!AB69</f>
        <v>Cobro Coactivo</v>
      </c>
      <c r="AH61" s="220"/>
      <c r="AI61" s="123" t="s">
        <v>44</v>
      </c>
      <c r="AJ61" s="124">
        <f>COUNTIFS('Consolidado CI'!AB$7:AB$23,'Consolidado CI'!AB59,'Consolidado CI'!F$7:F$23,'Consolidado CI'!AB$69)</f>
        <v>0</v>
      </c>
      <c r="AN61" s="214" t="str">
        <f>'Consolidado CI'!AB72</f>
        <v>Adquisición de bienes y servicios</v>
      </c>
      <c r="AO61" s="214"/>
      <c r="AP61" s="123" t="s">
        <v>44</v>
      </c>
      <c r="AQ61" s="124">
        <f>COUNTIFS('Consolidado CI'!AB$7:AB$23,'Consolidado CI'!AB59,'Consolidado CI'!F$7:F$23,'Consolidado CI'!AB$72)</f>
        <v>0</v>
      </c>
    </row>
    <row r="62" spans="18:43" x14ac:dyDescent="0.25">
      <c r="R62" s="1"/>
      <c r="S62" s="1"/>
      <c r="T62" s="1"/>
      <c r="U62" s="1"/>
      <c r="X62" s="220" t="str">
        <f>'Consolidado CI'!AB66</f>
        <v>Auditorias</v>
      </c>
      <c r="Y62" s="220"/>
      <c r="Z62" s="123" t="s">
        <v>44</v>
      </c>
      <c r="AA62" s="124">
        <f>COUNTIFS('Consolidado CI'!AB$7:AB$23,'Consolidado CI'!AB59,'Consolidado CI'!F$7:F$23,'Consolidado CI'!AB$66)</f>
        <v>0</v>
      </c>
      <c r="AG62" s="220"/>
      <c r="AH62" s="220"/>
      <c r="AI62" s="123" t="s">
        <v>112</v>
      </c>
      <c r="AJ62" s="124">
        <f>COUNTIFS('Consolidado CI'!AB$7:AB$23,'Consolidado CI'!AB60,'Consolidado CI'!F$7:F$23,'Consolidado CI'!AB$69)</f>
        <v>0</v>
      </c>
      <c r="AN62" s="214"/>
      <c r="AO62" s="214"/>
      <c r="AP62" s="123" t="s">
        <v>112</v>
      </c>
      <c r="AQ62" s="124">
        <f>COUNTIFS('Consolidado CI'!AB$7:AB$23,'Consolidado CI'!AB60,'Consolidado CI'!F$7:F$23,'Consolidado CI'!AB$72)</f>
        <v>0</v>
      </c>
    </row>
    <row r="63" spans="18:43" x14ac:dyDescent="0.25">
      <c r="R63" s="1"/>
      <c r="S63" s="1"/>
      <c r="T63" s="1"/>
      <c r="U63" s="1"/>
      <c r="X63" s="220"/>
      <c r="Y63" s="220"/>
      <c r="Z63" s="123" t="s">
        <v>112</v>
      </c>
      <c r="AA63" s="124">
        <f>COUNTIFS('Consolidado CI'!AB$7:AB$23,'Consolidado CI'!AB60,'Consolidado CI'!F$7:F$23,'Consolidado CI'!AB$66)</f>
        <v>0</v>
      </c>
      <c r="AG63" s="220"/>
      <c r="AH63" s="220"/>
      <c r="AI63" s="123" t="s">
        <v>114</v>
      </c>
      <c r="AJ63" s="124">
        <f>COUNTIFS('Consolidado CI'!AB$7:AB$23,'Consolidado CI'!AB61,'Consolidado CI'!F$7:F$23,'Consolidado CI'!AB$69)</f>
        <v>0</v>
      </c>
      <c r="AN63" s="214"/>
      <c r="AO63" s="214"/>
      <c r="AP63" s="123" t="s">
        <v>114</v>
      </c>
      <c r="AQ63" s="124">
        <f>COUNTIFS('Consolidado CI'!AB$7:AB$23,'Consolidado CI'!AB61,'Consolidado CI'!F$7:F$23,'Consolidado CI'!AB$72)</f>
        <v>0</v>
      </c>
    </row>
    <row r="64" spans="18:43" x14ac:dyDescent="0.25">
      <c r="X64" s="220"/>
      <c r="Y64" s="220"/>
      <c r="Z64" s="123" t="s">
        <v>114</v>
      </c>
      <c r="AA64" s="124">
        <f>COUNTIFS('Consolidado CI'!AB$7:AB$23,'Consolidado CI'!AB61,'Consolidado CI'!F$7:F$23,'Consolidado CI'!AB$66)</f>
        <v>0</v>
      </c>
      <c r="AI64" s="134" t="s">
        <v>115</v>
      </c>
      <c r="AJ64" s="134">
        <f>SUM(AJ61:AJ63)</f>
        <v>0</v>
      </c>
      <c r="AP64" s="134" t="s">
        <v>115</v>
      </c>
      <c r="AQ64" s="134">
        <f>SUM(AQ61:AQ63)</f>
        <v>0</v>
      </c>
    </row>
    <row r="65" spans="26:27" x14ac:dyDescent="0.25">
      <c r="Z65" s="134" t="s">
        <v>115</v>
      </c>
      <c r="AA65" s="134">
        <f>SUM(AA62:AA64)</f>
        <v>0</v>
      </c>
    </row>
    <row r="82" spans="24:43" x14ac:dyDescent="0.25">
      <c r="AG82" s="205" t="str">
        <f>'Consolidado CI'!AB74</f>
        <v>Gestión documental</v>
      </c>
      <c r="AH82" s="206"/>
      <c r="AI82" s="123" t="s">
        <v>44</v>
      </c>
      <c r="AJ82" s="124">
        <f>COUNTIFS('Consolidado CI'!AB$7:AB$23,'Consolidado CI'!AB59,'Consolidado CI'!F$7:F$23,'Consolidado CI'!AB$74)</f>
        <v>0</v>
      </c>
    </row>
    <row r="83" spans="24:43" x14ac:dyDescent="0.25">
      <c r="AG83" s="207"/>
      <c r="AH83" s="208"/>
      <c r="AI83" s="123" t="s">
        <v>112</v>
      </c>
      <c r="AJ83" s="124">
        <f>COUNTIFS('Consolidado CI'!AB$7:AB$23,'Consolidado CI'!AB60,'Consolidado CI'!F$7:F$23,'Consolidado CI'!AB$74)</f>
        <v>0</v>
      </c>
    </row>
    <row r="84" spans="24:43" x14ac:dyDescent="0.25">
      <c r="X84" s="205" t="str">
        <f>'Consolidado CI'!AB73</f>
        <v>Infraestructura</v>
      </c>
      <c r="Y84" s="206"/>
      <c r="Z84" s="123" t="s">
        <v>44</v>
      </c>
      <c r="AA84" s="124">
        <f>COUNTIFS('Consolidado CI'!AB$7:AB$23,'Consolidado CI'!AB59,'Consolidado CI'!F$7:F$23,'Consolidado CI'!AB$73)</f>
        <v>0</v>
      </c>
      <c r="AG84" s="209"/>
      <c r="AH84" s="210"/>
      <c r="AI84" s="123" t="s">
        <v>114</v>
      </c>
      <c r="AJ84" s="124">
        <f>COUNTIFS('Consolidado CI'!AB$7:AB$23,'Consolidado CI'!AB61,'Consolidado CI'!F$7:F$23,'Consolidado CI'!AB$74)</f>
        <v>12</v>
      </c>
      <c r="AN84" s="220" t="str">
        <f>'Consolidado CI'!AB75</f>
        <v xml:space="preserve">Gestión jurídica
</v>
      </c>
      <c r="AO84" s="220"/>
      <c r="AP84" s="123" t="s">
        <v>44</v>
      </c>
      <c r="AQ84" s="124">
        <f>COUNTIFS('Consolidado CI'!AB$7:AB$23,'Consolidado CI'!AB59,'Consolidado CI'!F$7:F$23,'Consolidado CI'!AB$75)</f>
        <v>0</v>
      </c>
    </row>
    <row r="85" spans="24:43" x14ac:dyDescent="0.25">
      <c r="X85" s="207"/>
      <c r="Y85" s="208"/>
      <c r="Z85" s="123" t="s">
        <v>112</v>
      </c>
      <c r="AA85" s="124">
        <f>COUNTIFS('Consolidado CI'!AB$7:AB$23,'Consolidado CI'!AB60,'Consolidado CI'!F$7:F$23,'Consolidado CI'!AB$73)</f>
        <v>0</v>
      </c>
      <c r="AI85" s="134" t="s">
        <v>115</v>
      </c>
      <c r="AJ85" s="134">
        <f>SUM(AJ82:AJ84)</f>
        <v>12</v>
      </c>
      <c r="AN85" s="220"/>
      <c r="AO85" s="220"/>
      <c r="AP85" s="123" t="s">
        <v>112</v>
      </c>
      <c r="AQ85" s="124">
        <f>COUNTIFS('Consolidado CI'!AB$7:AB$23,'Consolidado CI'!AB60,'Consolidado CI'!F$7:F$23,'Consolidado CI'!AB$75)</f>
        <v>0</v>
      </c>
    </row>
    <row r="86" spans="24:43" x14ac:dyDescent="0.25">
      <c r="X86" s="209"/>
      <c r="Y86" s="210"/>
      <c r="Z86" s="123" t="s">
        <v>114</v>
      </c>
      <c r="AA86" s="124">
        <f>COUNTIFS('Consolidado CI'!AB$7:AB$23,'Consolidado CI'!AB61,'Consolidado CI'!F$7:F$23,'Consolidado CI'!AB$73)</f>
        <v>0</v>
      </c>
      <c r="AN86" s="220"/>
      <c r="AO86" s="220"/>
      <c r="AP86" s="123" t="s">
        <v>114</v>
      </c>
      <c r="AQ86" s="124">
        <f>COUNTIFS('Consolidado CI'!AB$7:AB$23,'Consolidado CI'!AB61,'Consolidado CI'!F$7:F$23,'Consolidado CI'!AB$75)</f>
        <v>0</v>
      </c>
    </row>
    <row r="87" spans="24:43" x14ac:dyDescent="0.25">
      <c r="Z87" s="134" t="s">
        <v>115</v>
      </c>
      <c r="AA87" s="134">
        <f>SUM(AA84:AA86)</f>
        <v>0</v>
      </c>
      <c r="AP87" s="134" t="s">
        <v>115</v>
      </c>
      <c r="AQ87" s="134">
        <f>SUM(AQ84:AQ86)</f>
        <v>0</v>
      </c>
    </row>
    <row r="107" spans="33:36" x14ac:dyDescent="0.25">
      <c r="AG107" s="196" t="str">
        <f>'Consolidado CI'!AB76</f>
        <v>Evaluación, análisis y mejora</v>
      </c>
      <c r="AH107" s="197"/>
      <c r="AI107" s="123" t="s">
        <v>44</v>
      </c>
      <c r="AJ107" s="124">
        <f>COUNTIFS('Consolidado CI'!AB$7:AB$23,'Consolidado CI'!AB59,'Consolidado CI'!F$7:F$23,'Consolidado CI'!AB$76)</f>
        <v>0</v>
      </c>
    </row>
    <row r="108" spans="33:36" x14ac:dyDescent="0.25">
      <c r="AG108" s="198"/>
      <c r="AH108" s="199"/>
      <c r="AI108" s="123" t="s">
        <v>112</v>
      </c>
      <c r="AJ108" s="124">
        <f>COUNTIFS('Consolidado CI'!AB$7:AB$23,'Consolidado CI'!AB60,'Consolidado CI'!F$7:F$23,'Consolidado CI'!AB$76)</f>
        <v>0</v>
      </c>
    </row>
    <row r="109" spans="33:36" x14ac:dyDescent="0.25">
      <c r="AG109" s="200"/>
      <c r="AH109" s="201"/>
      <c r="AI109" s="123" t="s">
        <v>114</v>
      </c>
      <c r="AJ109" s="124">
        <f>COUNTIFS('Consolidado CI'!AB$7:AB$23,'Consolidado CI'!AB61,'Consolidado CI'!F$7:F$23,'Consolidado CI'!AB$76)</f>
        <v>0</v>
      </c>
    </row>
    <row r="110" spans="33:36" x14ac:dyDescent="0.25">
      <c r="AI110" s="134" t="s">
        <v>115</v>
      </c>
      <c r="AJ110" s="134">
        <f>SUM(AJ107:AJ109)</f>
        <v>0</v>
      </c>
    </row>
  </sheetData>
  <mergeCells count="14">
    <mergeCell ref="AG107:AH109"/>
    <mergeCell ref="G2:J2"/>
    <mergeCell ref="X16:Y18"/>
    <mergeCell ref="X38:Y40"/>
    <mergeCell ref="X62:Y64"/>
    <mergeCell ref="AF16:AG18"/>
    <mergeCell ref="AF37:AG39"/>
    <mergeCell ref="AG61:AH63"/>
    <mergeCell ref="AN16:AO18"/>
    <mergeCell ref="AN37:AO39"/>
    <mergeCell ref="AN61:AO63"/>
    <mergeCell ref="X84:Y86"/>
    <mergeCell ref="AG82:AH84"/>
    <mergeCell ref="AN84:AO86"/>
  </mergeCells>
  <conditionalFormatting sqref="C8:C20">
    <cfRule type="containsErrors" dxfId="0" priority="1">
      <formula>ISERROR(C8)</formula>
    </cfRule>
  </conditionalFormatting>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6"/>
  <sheetViews>
    <sheetView workbookViewId="0">
      <pane xSplit="2" ySplit="3" topLeftCell="C4" activePane="bottomRight" state="frozen"/>
      <selection pane="topRight" activeCell="C1" sqref="C1"/>
      <selection pane="bottomLeft" activeCell="A4" sqref="A4"/>
      <selection pane="bottomRight" activeCell="E41" sqref="E41"/>
    </sheetView>
  </sheetViews>
  <sheetFormatPr baseColWidth="10" defaultRowHeight="15" x14ac:dyDescent="0.25"/>
  <cols>
    <col min="1" max="1" width="2.7109375" customWidth="1"/>
    <col min="2" max="2" width="29.85546875" customWidth="1"/>
    <col min="3" max="3" width="44.140625" customWidth="1"/>
    <col min="4" max="4" width="55.28515625" customWidth="1"/>
    <col min="5" max="5" width="41.5703125" customWidth="1"/>
    <col min="6" max="6" width="43.7109375" customWidth="1"/>
  </cols>
  <sheetData>
    <row r="1" spans="1:6" ht="15.75" thickBot="1" x14ac:dyDescent="0.3"/>
    <row r="2" spans="1:6" ht="25.5" customHeight="1" thickBot="1" x14ac:dyDescent="0.3">
      <c r="B2" s="228" t="s">
        <v>37</v>
      </c>
      <c r="C2" s="229"/>
      <c r="D2" s="230"/>
    </row>
    <row r="3" spans="1:6" ht="15.75" thickBot="1" x14ac:dyDescent="0.3">
      <c r="B3" s="89" t="s">
        <v>38</v>
      </c>
      <c r="C3" s="93" t="s">
        <v>39</v>
      </c>
      <c r="D3" s="90" t="s">
        <v>40</v>
      </c>
      <c r="E3" s="92" t="s">
        <v>95</v>
      </c>
      <c r="F3" s="92" t="s">
        <v>97</v>
      </c>
    </row>
    <row r="4" spans="1:6" ht="63.75" hidden="1" x14ac:dyDescent="0.25">
      <c r="B4" s="224" t="s">
        <v>41</v>
      </c>
      <c r="C4" s="224" t="s">
        <v>42</v>
      </c>
      <c r="D4" s="85" t="s">
        <v>43</v>
      </c>
    </row>
    <row r="5" spans="1:6" ht="27" hidden="1" customHeight="1" thickBot="1" x14ac:dyDescent="0.3">
      <c r="B5" s="226"/>
      <c r="C5" s="226"/>
      <c r="D5" s="86" t="s">
        <v>44</v>
      </c>
    </row>
    <row r="6" spans="1:6" ht="85.5" hidden="1" customHeight="1" x14ac:dyDescent="0.25">
      <c r="B6" s="224" t="s">
        <v>45</v>
      </c>
      <c r="C6" s="224" t="s">
        <v>46</v>
      </c>
      <c r="D6" s="85" t="s">
        <v>47</v>
      </c>
    </row>
    <row r="7" spans="1:6" ht="15.75" hidden="1" thickBot="1" x14ac:dyDescent="0.3">
      <c r="B7" s="226"/>
      <c r="C7" s="226"/>
      <c r="D7" s="86" t="s">
        <v>48</v>
      </c>
    </row>
    <row r="8" spans="1:6" ht="63.75" hidden="1" x14ac:dyDescent="0.25">
      <c r="B8" s="224" t="s">
        <v>49</v>
      </c>
      <c r="C8" s="224" t="s">
        <v>50</v>
      </c>
      <c r="D8" s="85" t="s">
        <v>51</v>
      </c>
    </row>
    <row r="9" spans="1:6" ht="30" hidden="1" customHeight="1" thickBot="1" x14ac:dyDescent="0.3">
      <c r="B9" s="226"/>
      <c r="C9" s="226"/>
      <c r="D9" s="86" t="s">
        <v>48</v>
      </c>
    </row>
    <row r="10" spans="1:6" ht="63.75" hidden="1" x14ac:dyDescent="0.25">
      <c r="A10" s="227" t="s">
        <v>104</v>
      </c>
      <c r="B10" s="224" t="s">
        <v>52</v>
      </c>
      <c r="C10" s="224" t="s">
        <v>46</v>
      </c>
      <c r="D10" s="85" t="s">
        <v>53</v>
      </c>
    </row>
    <row r="11" spans="1:6" ht="15.75" hidden="1" thickBot="1" x14ac:dyDescent="0.3">
      <c r="A11" s="227"/>
      <c r="B11" s="226"/>
      <c r="C11" s="226"/>
      <c r="D11" s="91" t="s">
        <v>48</v>
      </c>
    </row>
    <row r="12" spans="1:6" ht="87.75" hidden="1" customHeight="1" x14ac:dyDescent="0.25">
      <c r="A12" s="227"/>
      <c r="B12" s="224" t="s">
        <v>54</v>
      </c>
      <c r="C12" s="224" t="s">
        <v>55</v>
      </c>
      <c r="D12" s="87" t="s">
        <v>56</v>
      </c>
      <c r="E12" s="87" t="s">
        <v>93</v>
      </c>
    </row>
    <row r="13" spans="1:6" ht="15.75" hidden="1" thickBot="1" x14ac:dyDescent="0.3">
      <c r="A13" s="227"/>
      <c r="B13" s="226"/>
      <c r="C13" s="226"/>
      <c r="D13" s="88" t="s">
        <v>57</v>
      </c>
    </row>
    <row r="14" spans="1:6" ht="51" hidden="1" x14ac:dyDescent="0.25">
      <c r="A14" s="227"/>
      <c r="B14" s="224" t="s">
        <v>58</v>
      </c>
      <c r="C14" s="224" t="s">
        <v>59</v>
      </c>
      <c r="D14" s="85" t="s">
        <v>60</v>
      </c>
    </row>
    <row r="15" spans="1:6" ht="15.75" hidden="1" thickBot="1" x14ac:dyDescent="0.3">
      <c r="A15" s="227"/>
      <c r="B15" s="226"/>
      <c r="C15" s="226"/>
      <c r="D15" s="86" t="s">
        <v>44</v>
      </c>
    </row>
    <row r="16" spans="1:6" ht="76.5" hidden="1" x14ac:dyDescent="0.25">
      <c r="A16" s="227"/>
      <c r="B16" s="224" t="s">
        <v>61</v>
      </c>
      <c r="C16" s="224" t="s">
        <v>62</v>
      </c>
      <c r="D16" s="85" t="s">
        <v>63</v>
      </c>
    </row>
    <row r="17" spans="1:6" ht="15.75" hidden="1" thickBot="1" x14ac:dyDescent="0.3">
      <c r="A17" s="227"/>
      <c r="B17" s="226"/>
      <c r="C17" s="226"/>
      <c r="D17" s="86" t="s">
        <v>44</v>
      </c>
    </row>
    <row r="18" spans="1:6" ht="75.75" customHeight="1" thickBot="1" x14ac:dyDescent="0.3">
      <c r="A18" s="227"/>
      <c r="B18" s="224" t="s">
        <v>64</v>
      </c>
      <c r="C18" s="224" t="s">
        <v>92</v>
      </c>
      <c r="D18" s="98" t="s">
        <v>94</v>
      </c>
      <c r="E18" s="97" t="s">
        <v>96</v>
      </c>
      <c r="F18" s="96" t="s">
        <v>98</v>
      </c>
    </row>
    <row r="19" spans="1:6" ht="15.75" thickBot="1" x14ac:dyDescent="0.3">
      <c r="A19" s="227"/>
      <c r="B19" s="226"/>
      <c r="C19" s="226"/>
      <c r="D19" s="88" t="s">
        <v>65</v>
      </c>
    </row>
    <row r="20" spans="1:6" ht="38.25" hidden="1" x14ac:dyDescent="0.25">
      <c r="A20" s="227"/>
      <c r="B20" s="224" t="s">
        <v>66</v>
      </c>
      <c r="C20" s="224" t="s">
        <v>67</v>
      </c>
      <c r="D20" s="85" t="s">
        <v>68</v>
      </c>
    </row>
    <row r="21" spans="1:6" ht="27" hidden="1" customHeight="1" thickBot="1" x14ac:dyDescent="0.3">
      <c r="A21" s="227"/>
      <c r="B21" s="226"/>
      <c r="C21" s="226"/>
      <c r="D21" s="86" t="s">
        <v>48</v>
      </c>
    </row>
    <row r="22" spans="1:6" ht="115.5" thickBot="1" x14ac:dyDescent="0.3">
      <c r="A22" s="227"/>
      <c r="B22" s="224" t="s">
        <v>69</v>
      </c>
      <c r="C22" s="224" t="s">
        <v>70</v>
      </c>
      <c r="D22" s="98" t="s">
        <v>71</v>
      </c>
      <c r="E22" s="97" t="s">
        <v>100</v>
      </c>
      <c r="F22" s="96" t="s">
        <v>99</v>
      </c>
    </row>
    <row r="23" spans="1:6" ht="15.75" thickBot="1" x14ac:dyDescent="0.3">
      <c r="A23" s="227"/>
      <c r="B23" s="226"/>
      <c r="C23" s="226"/>
      <c r="D23" s="88" t="s">
        <v>65</v>
      </c>
    </row>
    <row r="24" spans="1:6" ht="35.25" hidden="1" customHeight="1" x14ac:dyDescent="0.25">
      <c r="A24" s="227"/>
      <c r="B24" s="224" t="s">
        <v>72</v>
      </c>
      <c r="C24" s="224" t="s">
        <v>73</v>
      </c>
      <c r="D24" s="85" t="s">
        <v>74</v>
      </c>
    </row>
    <row r="25" spans="1:6" ht="36" hidden="1" customHeight="1" thickBot="1" x14ac:dyDescent="0.3">
      <c r="A25" s="227"/>
      <c r="B25" s="226"/>
      <c r="C25" s="226"/>
      <c r="D25" s="86" t="s">
        <v>75</v>
      </c>
    </row>
    <row r="26" spans="1:6" ht="51" hidden="1" x14ac:dyDescent="0.25">
      <c r="A26" s="227"/>
      <c r="B26" s="224" t="s">
        <v>76</v>
      </c>
      <c r="C26" s="224" t="s">
        <v>77</v>
      </c>
      <c r="D26" s="85" t="s">
        <v>78</v>
      </c>
    </row>
    <row r="27" spans="1:6" ht="33.75" hidden="1" customHeight="1" thickBot="1" x14ac:dyDescent="0.3">
      <c r="A27" s="227"/>
      <c r="B27" s="226"/>
      <c r="C27" s="226"/>
      <c r="D27" s="86" t="s">
        <v>44</v>
      </c>
    </row>
    <row r="28" spans="1:6" ht="51" customHeight="1" x14ac:dyDescent="0.25">
      <c r="A28" s="227"/>
      <c r="B28" s="224" t="s">
        <v>79</v>
      </c>
      <c r="C28" s="224" t="s">
        <v>80</v>
      </c>
      <c r="D28" s="87" t="s">
        <v>101</v>
      </c>
      <c r="E28" s="94" t="s">
        <v>102</v>
      </c>
      <c r="F28" s="94" t="s">
        <v>103</v>
      </c>
    </row>
    <row r="29" spans="1:6" ht="15.75" thickBot="1" x14ac:dyDescent="0.3">
      <c r="A29" s="227"/>
      <c r="B29" s="226"/>
      <c r="C29" s="226"/>
      <c r="D29" s="88" t="s">
        <v>65</v>
      </c>
    </row>
    <row r="30" spans="1:6" ht="63.75" hidden="1" x14ac:dyDescent="0.25">
      <c r="B30" s="224" t="s">
        <v>81</v>
      </c>
      <c r="C30" s="224" t="s">
        <v>82</v>
      </c>
      <c r="D30" s="87" t="s">
        <v>83</v>
      </c>
    </row>
    <row r="31" spans="1:6" ht="15.75" hidden="1" thickBot="1" x14ac:dyDescent="0.3">
      <c r="B31" s="226"/>
      <c r="C31" s="226"/>
      <c r="D31" s="86" t="s">
        <v>84</v>
      </c>
    </row>
    <row r="32" spans="1:6" ht="90" hidden="1" customHeight="1" x14ac:dyDescent="0.25">
      <c r="B32" s="224" t="s">
        <v>85</v>
      </c>
      <c r="C32" s="224" t="s">
        <v>86</v>
      </c>
      <c r="D32" s="87" t="s">
        <v>109</v>
      </c>
    </row>
    <row r="33" spans="1:6" ht="15.75" hidden="1" thickBot="1" x14ac:dyDescent="0.3">
      <c r="B33" s="226"/>
      <c r="C33" s="226"/>
      <c r="D33" s="86" t="s">
        <v>87</v>
      </c>
    </row>
    <row r="34" spans="1:6" ht="89.25" x14ac:dyDescent="0.25">
      <c r="A34" s="227" t="s">
        <v>105</v>
      </c>
      <c r="B34" s="224" t="s">
        <v>88</v>
      </c>
      <c r="C34" s="224" t="s">
        <v>89</v>
      </c>
      <c r="D34" s="95" t="s">
        <v>106</v>
      </c>
      <c r="E34" s="96" t="s">
        <v>107</v>
      </c>
      <c r="F34" s="96" t="s">
        <v>108</v>
      </c>
    </row>
    <row r="35" spans="1:6" x14ac:dyDescent="0.25">
      <c r="A35" s="227"/>
      <c r="B35" s="225"/>
      <c r="C35" s="225"/>
      <c r="D35" s="87" t="s">
        <v>90</v>
      </c>
    </row>
    <row r="36" spans="1:6" ht="15.75" thickBot="1" x14ac:dyDescent="0.3">
      <c r="A36" s="227"/>
      <c r="B36" s="226"/>
      <c r="C36" s="226"/>
      <c r="D36" s="88" t="s">
        <v>91</v>
      </c>
    </row>
  </sheetData>
  <mergeCells count="35">
    <mergeCell ref="B8:B9"/>
    <mergeCell ref="C8:C9"/>
    <mergeCell ref="B2:D2"/>
    <mergeCell ref="B4:B5"/>
    <mergeCell ref="C4:C5"/>
    <mergeCell ref="B6:B7"/>
    <mergeCell ref="C6:C7"/>
    <mergeCell ref="B10:B11"/>
    <mergeCell ref="C10:C11"/>
    <mergeCell ref="B12:B13"/>
    <mergeCell ref="C12:C13"/>
    <mergeCell ref="B14:B15"/>
    <mergeCell ref="C14:C15"/>
    <mergeCell ref="B16:B17"/>
    <mergeCell ref="C16:C17"/>
    <mergeCell ref="B18:B19"/>
    <mergeCell ref="C18:C19"/>
    <mergeCell ref="B20:B21"/>
    <mergeCell ref="C20:C21"/>
    <mergeCell ref="B34:B36"/>
    <mergeCell ref="C34:C36"/>
    <mergeCell ref="A10:A29"/>
    <mergeCell ref="A34:A36"/>
    <mergeCell ref="B28:B29"/>
    <mergeCell ref="C28:C29"/>
    <mergeCell ref="B30:B31"/>
    <mergeCell ref="C30:C31"/>
    <mergeCell ref="B32:B33"/>
    <mergeCell ref="C32:C33"/>
    <mergeCell ref="B22:B23"/>
    <mergeCell ref="C22:C23"/>
    <mergeCell ref="B24:B25"/>
    <mergeCell ref="C24:C25"/>
    <mergeCell ref="B26:B27"/>
    <mergeCell ref="C26:C27"/>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Consolidado AGR</vt:lpstr>
      <vt:lpstr>Gráfico AGR</vt:lpstr>
      <vt:lpstr>Consolidado CI</vt:lpstr>
      <vt:lpstr>Gráfico CI</vt:lpstr>
      <vt:lpstr>Reiterativos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Britton</dc:creator>
  <cp:lastModifiedBy>Yakelin Manuel Forbes</cp:lastModifiedBy>
  <cp:lastPrinted>2022-03-09T17:00:08Z</cp:lastPrinted>
  <dcterms:created xsi:type="dcterms:W3CDTF">2012-10-29T20:39:02Z</dcterms:created>
  <dcterms:modified xsi:type="dcterms:W3CDTF">2023-05-09T21:55:12Z</dcterms:modified>
</cp:coreProperties>
</file>