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2285" windowHeight="7110"/>
  </bookViews>
  <sheets>
    <sheet name="Seguimiento Diciembre 2018" sheetId="3" r:id="rId1"/>
    <sheet name="Hoja1" sheetId="4"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82" i="3" l="1"/>
  <c r="AW81" i="3"/>
  <c r="AW80" i="3"/>
  <c r="AW79" i="3"/>
  <c r="AW78" i="3"/>
  <c r="AW77" i="3"/>
  <c r="AW76" i="3"/>
  <c r="AW75" i="3"/>
  <c r="AW74" i="3"/>
  <c r="AW73" i="3"/>
  <c r="AW72" i="3"/>
  <c r="AW71" i="3"/>
  <c r="AW70" i="3"/>
  <c r="AW69" i="3"/>
  <c r="AW68" i="3"/>
  <c r="AW67" i="3"/>
  <c r="AW66" i="3"/>
  <c r="AW6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X24" i="3"/>
  <c r="X22" i="3"/>
  <c r="X28" i="3"/>
  <c r="X19" i="3"/>
  <c r="X20" i="3"/>
  <c r="X21" i="3"/>
  <c r="X35" i="3"/>
  <c r="X36" i="3"/>
  <c r="X37" i="3"/>
  <c r="X60" i="3"/>
  <c r="X39" i="3"/>
  <c r="X40" i="3"/>
  <c r="X16" i="3"/>
  <c r="X50" i="3"/>
  <c r="X51" i="3"/>
  <c r="X56" i="3"/>
  <c r="X38" i="3"/>
  <c r="X62" i="3"/>
  <c r="X63" i="3"/>
  <c r="X64" i="3"/>
  <c r="X65" i="3"/>
  <c r="X66" i="3"/>
  <c r="X67" i="3"/>
  <c r="X68" i="3"/>
  <c r="X69" i="3"/>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X29" i="3"/>
  <c r="X30" i="3"/>
  <c r="X31" i="3"/>
  <c r="X32" i="3"/>
  <c r="X33" i="3"/>
  <c r="X34" i="3"/>
  <c r="X41" i="3"/>
  <c r="X42" i="3"/>
  <c r="X43" i="3"/>
  <c r="X44" i="3"/>
  <c r="X45" i="3"/>
  <c r="X46" i="3"/>
  <c r="X47" i="3"/>
  <c r="X48" i="3"/>
  <c r="X49" i="3"/>
  <c r="X52" i="3"/>
  <c r="X53" i="3"/>
  <c r="X54" i="3"/>
  <c r="X55" i="3"/>
  <c r="X57" i="3"/>
  <c r="X58" i="3"/>
  <c r="X59" i="3"/>
  <c r="M101" i="3"/>
  <c r="X5" i="3"/>
  <c r="Y68" i="3"/>
  <c r="Y27" i="3"/>
  <c r="Y89" i="3"/>
  <c r="Y65" i="3"/>
  <c r="Y49" i="3" l="1"/>
  <c r="Y90" i="3"/>
  <c r="Y91" i="3" s="1"/>
  <c r="Y5" i="3"/>
  <c r="Y92" i="3"/>
  <c r="Y93" i="3" l="1"/>
  <c r="Y86" i="3"/>
  <c r="Y87" i="3" s="1"/>
</calcChain>
</file>

<file path=xl/comments1.xml><?xml version="1.0" encoding="utf-8"?>
<comments xmlns="http://schemas.openxmlformats.org/spreadsheetml/2006/main">
  <authors>
    <author>Dennys Downs Livingston</author>
  </authors>
  <commentList>
    <comment ref="AH4" authorId="0">
      <text>
        <r>
          <rPr>
            <sz val="9"/>
            <color indexed="81"/>
            <rFont val="Tahoma"/>
            <family val="2"/>
          </rPr>
          <t xml:space="preserve">Lidera la ejecución  actividades, reposta el avance del indicador y realiza el análisis del avance logrado
</t>
        </r>
      </text>
    </comment>
    <comment ref="AI4" authorId="0">
      <text>
        <r>
          <rPr>
            <sz val="9"/>
            <color indexed="81"/>
            <rFont val="Tahoma"/>
            <family val="2"/>
          </rPr>
          <t>Desarrollan la actividades</t>
        </r>
      </text>
    </comment>
    <comment ref="AQ4" authorId="0">
      <text>
        <r>
          <rPr>
            <sz val="9"/>
            <color indexed="81"/>
            <rFont val="Tahoma"/>
            <family val="2"/>
          </rPr>
          <t xml:space="preserve">Lidera la ejecución  actividades, reposta el avance del indicador y realiza el análisis del avance logrado
</t>
        </r>
      </text>
    </comment>
    <comment ref="AR4" authorId="0">
      <text>
        <r>
          <rPr>
            <sz val="9"/>
            <color indexed="81"/>
            <rFont val="Tahoma"/>
            <family val="2"/>
          </rPr>
          <t>Desarrollan la actividades</t>
        </r>
      </text>
    </comment>
    <comment ref="AZ4" authorId="0">
      <text>
        <r>
          <rPr>
            <sz val="9"/>
            <color indexed="81"/>
            <rFont val="Tahoma"/>
            <family val="2"/>
          </rPr>
          <t xml:space="preserve">Lidera la ejecución  actividades, reposta el avance del indicador y realiza el análisis del avance logrado
</t>
        </r>
      </text>
    </comment>
    <comment ref="BA4" authorId="0">
      <text>
        <r>
          <rPr>
            <sz val="9"/>
            <color indexed="81"/>
            <rFont val="Tahoma"/>
            <family val="2"/>
          </rPr>
          <t>Desarrollan la actividades</t>
        </r>
      </text>
    </comment>
  </commentList>
</comments>
</file>

<file path=xl/sharedStrings.xml><?xml version="1.0" encoding="utf-8"?>
<sst xmlns="http://schemas.openxmlformats.org/spreadsheetml/2006/main" count="1517" uniqueCount="550">
  <si>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</si>
  <si>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</si>
  <si>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</si>
  <si>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</si>
  <si>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</si>
  <si>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</si>
  <si>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</si>
  <si>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</si>
  <si>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</si>
  <si>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</si>
  <si>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</si>
  <si>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</si>
  <si>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</si>
  <si>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</si>
  <si>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</si>
  <si>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</si>
  <si>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</si>
  <si>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</si>
  <si>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</si>
  <si>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</si>
  <si>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</si>
  <si>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</si>
  <si>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</si>
  <si>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</si>
  <si>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</si>
  <si>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</si>
  <si>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</si>
  <si>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</si>
  <si>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</si>
  <si>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</si>
  <si>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</si>
  <si>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</si>
  <si>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</si>
  <si>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</si>
  <si>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</si>
  <si>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</si>
  <si>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</si>
  <si>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</si>
  <si>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</si>
  <si>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</si>
  <si>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</si>
  <si>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</si>
  <si>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</si>
  <si>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</si>
  <si>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</si>
  <si>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</si>
  <si>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</si>
  <si>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</si>
  <si>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</si>
  <si>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</si>
  <si>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</si>
  <si>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</si>
  <si>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</si>
  <si>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</si>
  <si>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</si>
  <si>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</si>
  <si>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</si>
  <si>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</si>
  <si>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</si>
  <si>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</si>
  <si>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</si>
  <si>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</si>
  <si>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</si>
  <si>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</si>
  <si>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</si>
  <si>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</si>
  <si>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</si>
  <si>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</si>
  <si>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</si>
  <si>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</si>
  <si>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</si>
  <si>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</si>
  <si>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</si>
  <si>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</si>
  <si>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</si>
  <si>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</si>
  <si>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</si>
  <si>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</si>
  <si>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</si>
  <si>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</si>
  <si>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</si>
  <si>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</si>
  <si>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</si>
  <si>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</si>
  <si>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</si>
  <si>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</si>
  <si>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</si>
  <si>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</si>
  <si>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</si>
  <si>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</si>
  <si>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</si>
  <si>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</si>
  <si>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</si>
  <si>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</si>
  <si>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</si>
  <si>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</si>
  <si>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</si>
  <si>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</si>
  <si>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</si>
  <si>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</si>
  <si>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</si>
  <si>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</si>
  <si>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</si>
  <si>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</si>
  <si>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</si>
  <si>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</si>
  <si>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</si>
  <si>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</si>
  <si>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</si>
  <si>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</si>
  <si>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</si>
  <si>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</si>
  <si>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</si>
  <si>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</si>
  <si>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</si>
  <si>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</si>
  <si>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</si>
  <si>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</si>
  <si>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</si>
  <si>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</si>
  <si>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</si>
  <si>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</si>
  <si>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</si>
  <si>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</si>
  <si>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</si>
  <si>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</si>
  <si>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</si>
  <si>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</si>
  <si>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</si>
  <si>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</si>
  <si>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</si>
  <si>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</si>
  <si>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</si>
  <si>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</si>
  <si>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</si>
  <si>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</si>
  <si>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EJES ESTRATÉGICOS</t>
  </si>
  <si>
    <t>% PESO PORCENTUAL</t>
  </si>
  <si>
    <t>PROGRAMAS ESTRATÉGICOS</t>
  </si>
  <si>
    <t>Gestión de Proyectos y/o Convenios encaminados a fortalecer la capacidad institucional.</t>
  </si>
  <si>
    <t>Implementación de una Gestión Administrativa, Financiera y Jurídica enfocada a resultados.</t>
  </si>
  <si>
    <t>Elaboración e implementación de un Plan Institucional de Capacitación pertinente, concertado con las personas que representan el Capital Humano de la entidad.</t>
  </si>
  <si>
    <t>Estructurar e implementar el Programa de Bienestar Social y Estímulos para cada anualidad.</t>
  </si>
  <si>
    <t>Gestión de archivos de acuerdo con las normas vigentes en la materia.</t>
  </si>
  <si>
    <t>Revisión de la Estructura Organizacional hacia modelos organizacionales más funcionales y eficientes.</t>
  </si>
  <si>
    <t>Fortalecimiento en el sistema de planeación institucional, a través de la implementación y evaluación de los planes adoptados por la Entidad.</t>
  </si>
  <si>
    <t>Actualización e Implementación de las TIC´S (Tecnologías de la Información y la Comunicación), como herramienta para el fortalecimiento a la gestión administrativa, financiera, contractual y fiscal, y con el Gobierno Electrónico.</t>
  </si>
  <si>
    <t>Fortalecimiento y mantenimiento del Sistema de Gestión de Calidad y certificación en las Normas de Calidad pertinentes.</t>
  </si>
  <si>
    <t>Aplicación rigurosa del Marco Normativo de Control Fiscal, cumpliendo con el cometido misional constitucional y legal de la entidad.</t>
  </si>
  <si>
    <t>Implementación de "Mecanismos de Exigibilidad" de manera eficaz y oportuna</t>
  </si>
  <si>
    <r>
      <t>Atendiendo el Principio de</t>
    </r>
    <r>
      <rPr>
        <b/>
        <sz val="11"/>
        <color theme="1"/>
        <rFont val="Arial"/>
        <family val="2"/>
      </rPr>
      <t xml:space="preserve"> </t>
    </r>
    <r>
      <rPr>
        <sz val="10"/>
        <color theme="1"/>
        <rFont val="Arial"/>
        <family val="2"/>
      </rPr>
      <t>Publicidad, visibilizar hacia los sujetos de control fiscal y la ciudadanía las actuaciones de la entidad, de tal manera que reflejan ser técnicas, honestas y transparentes.</t>
    </r>
  </si>
  <si>
    <t>Posicionar a la Contraloría Departamental como un referente en el imaginario ciudadano de Buenas Prácticas Públicas.</t>
  </si>
  <si>
    <t>Mejorar la capacidad de respuesta de la entidad ante las denuncias con implicaciones fiscales de la ciudadanía.</t>
  </si>
  <si>
    <t>Promover la conformación de Veedurías Ciudadanas y el fortalecimiento de las existentes, así como su capacitación para construir tejido ciudadano con competencias políticas, sociales, cívicas y de control fiscal social.</t>
  </si>
  <si>
    <t>Definir instrumentos o mecanismos de coordinación y/o enlace más efectivos entre las auditorías realizadas en el Control Fiscal Micro y la materialización de las actuaciones administrativas que deben derivarse de los Procesos de Responsabilidad Fiscal.</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</si>
  <si>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</si>
  <si>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</si>
  <si>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</si>
  <si>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</si>
  <si>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</si>
  <si>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</si>
  <si>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</si>
  <si>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</si>
  <si>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</si>
  <si>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</si>
  <si>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</si>
  <si>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</si>
  <si>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</si>
  <si>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</si>
  <si>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</si>
  <si>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</si>
  <si>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</si>
  <si>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</si>
  <si>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</si>
  <si>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</si>
  <si>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</si>
  <si>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</si>
  <si>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</si>
  <si>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</si>
  <si>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</si>
  <si>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</si>
  <si>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</si>
  <si>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</si>
  <si>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</si>
  <si>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</si>
  <si>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</si>
  <si>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</si>
  <si>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</si>
  <si>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</si>
  <si>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</si>
  <si>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</si>
  <si>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</si>
  <si>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</si>
  <si>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</si>
  <si>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</si>
  <si>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</si>
  <si>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</si>
  <si>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</si>
  <si>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</si>
  <si>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</si>
  <si>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</si>
  <si>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</si>
  <si>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</si>
  <si>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</si>
  <si>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</si>
  <si>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</si>
  <si>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</si>
  <si>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</si>
  <si>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</si>
  <si>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</si>
  <si>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</si>
  <si>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</si>
  <si>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</si>
  <si>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</si>
  <si>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</si>
  <si>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</si>
  <si>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</si>
  <si>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</si>
  <si>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</si>
  <si>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</si>
  <si>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</si>
  <si>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</si>
  <si>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</si>
  <si>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</si>
  <si>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</si>
  <si>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</si>
  <si>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</si>
  <si>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</si>
  <si>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</si>
  <si>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</si>
  <si>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</si>
  <si>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</si>
  <si>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</si>
  <si>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</si>
  <si>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</si>
  <si>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</si>
  <si>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</si>
  <si>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</si>
  <si>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</si>
  <si>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</si>
  <si>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</si>
  <si>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</si>
  <si>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</si>
  <si>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</si>
  <si>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</si>
  <si>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</si>
  <si>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</si>
  <si>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</si>
  <si>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</si>
  <si>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</si>
  <si>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</si>
  <si>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</si>
  <si>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</si>
  <si>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</si>
  <si>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</si>
  <si>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</si>
  <si>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</si>
  <si>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</si>
  <si>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</si>
  <si>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</si>
  <si>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</si>
  <si>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</si>
  <si>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</si>
  <si>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</si>
  <si>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</si>
  <si>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</si>
  <si>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</si>
  <si>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</si>
  <si>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</si>
  <si>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</si>
  <si>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</si>
  <si>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</si>
  <si>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</si>
  <si>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</si>
  <si>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</si>
  <si>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</si>
  <si>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</si>
  <si>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</si>
  <si>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</si>
  <si>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</si>
  <si>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</si>
  <si>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</si>
  <si>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</si>
  <si>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</si>
  <si>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</si>
  <si>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</si>
  <si>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</si>
  <si>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</si>
  <si>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</si>
  <si>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</si>
  <si>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</si>
  <si>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</si>
  <si>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</si>
  <si>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</si>
  <si>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</si>
  <si>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</si>
  <si>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</si>
  <si>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</si>
  <si>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</si>
  <si>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</si>
  <si>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</si>
  <si>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</si>
  <si>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</si>
  <si>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</si>
  <si>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</si>
  <si>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</si>
  <si>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</si>
  <si>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</si>
  <si>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</si>
  <si>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</si>
  <si>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</si>
  <si>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</si>
  <si>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</si>
  <si>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</si>
  <si>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</si>
  <si>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</si>
  <si>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</si>
  <si>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</si>
  <si>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</si>
  <si>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</si>
  <si>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</si>
  <si>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</si>
  <si>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</si>
  <si>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</si>
  <si>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</si>
  <si>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</si>
  <si>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</si>
  <si>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</si>
  <si>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</si>
  <si>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</si>
  <si>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</si>
  <si>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Se adopto el Plan de Adquisiciones a travez de la Resolución No. 019 del 31 de enero de 2018.</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</si>
  <si>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</si>
  <si>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</si>
  <si>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</si>
  <si>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</si>
  <si>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</si>
  <si>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</si>
  <si>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</si>
  <si>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</si>
  <si>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</si>
  <si>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Se presentaron tres (3) demandas en el trimestre evaluado, las mismas fueron contestadas y se les esta realizando un monitoreo permanente</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</si>
  <si>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</si>
  <si>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</si>
  <si>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</si>
  <si>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</si>
  <si>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</si>
  <si>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</si>
  <si>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</si>
  <si>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</si>
  <si>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Los planes de mejoramiento suscritos en la vigencia 2017, han sido evaluadas en las fases de ejecución de las  auditorias regulares desarrolladas hasta la fecha de corte.</t>
  </si>
  <si>
    <t>Este se elaborara en el segundo semestre.</t>
  </si>
  <si>
    <t>Esta en elaboración teniendo plazo hasta el 30 de julio para su presentación ante los entes de control politico.</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</si>
  <si>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</si>
  <si>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</si>
  <si>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</si>
  <si>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</si>
  <si>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</si>
  <si>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</si>
  <si>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</si>
  <si>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</si>
  <si>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</si>
  <si>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</si>
  <si>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</si>
  <si>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</si>
  <si>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</si>
  <si>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</si>
  <si>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</si>
  <si>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</si>
  <si>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</si>
  <si>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</si>
  <si>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</si>
  <si>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No aplica por cuanto  durante el periodo no se ha iniciado proceso coactivo alguno</t>
  </si>
  <si>
    <t>SEGUIMIENTO 1</t>
  </si>
  <si>
    <t>TRIMESTRE 1 (Enero - Marzo)</t>
  </si>
  <si>
    <t>SEGUIMIENTO 2</t>
  </si>
  <si>
    <t>TRIMESTRE 2 (Abril - Junio)</t>
  </si>
  <si>
    <t>Actividad cumplida el trimestre anterior</t>
  </si>
  <si>
    <t>SEGUIMIENTO 3</t>
  </si>
  <si>
    <t>SEGUIMIENTO 4</t>
  </si>
  <si>
    <t>TRIMESTRE 4 (Octubre - Diciembre)</t>
  </si>
  <si>
    <t>TRIMESTRE 3 (Julio - Septiembre)</t>
  </si>
  <si>
    <t>La ejecución presupuestal del segundo trimestre del 2018, alcanzó un porcentaje del 18%.</t>
  </si>
  <si>
    <t>16 de los 25 funcionarios de planta de la entidad recibieron capacitaciones en temas contemplados en el PIC%</t>
  </si>
  <si>
    <t xml:space="preserve">Como se indico en el trimestre anterior, esta actividad esta programada para el tercer trimestre y se encuentra en etapa de planeacion. </t>
  </si>
  <si>
    <t xml:space="preserve">Como se indico en el seguimiento anterior esta actividad esta programada para el tercer trimestre y se encuentra en etapa de planeacion. </t>
  </si>
  <si>
    <t>Se solicitaron tres apoyos economicos para el pago de matriculas de hijos de funcionarios de la entidad los cuales fueron atendidos oportumnamente.</t>
  </si>
  <si>
    <t>Se concedio una prorroga para la entrega del estudio de capacidad de carga que en la actualidad se encuentra en ejecucion, su entrega esta programada para el tercer trimestre.</t>
  </si>
  <si>
    <t>Se concedio una prorroga para la entrega del estudio de capacidad de carga que en la actualidad se encuentra en ejecucion, su entrega esta programada para el tercer trimestre y por consiguiente la socializacion se efectuara en el tercer trimestre.</t>
  </si>
  <si>
    <t>Debido a los terminos legales y aras de garantizar el debido proceso el proceso administrativo que se aperturo estara siendo fallado en el tercer trimestre.</t>
  </si>
  <si>
    <t>Como se indico en el primer seguimiento, el Diagnóstico de la Gestión Documental de la entidad, se encuentra programada para el tercer trimestre.</t>
  </si>
  <si>
    <t>Como se indico en el primer seguimiento, la actualizacion del documento PINAR, se encuentra programada para el tercer trimestre.</t>
  </si>
  <si>
    <t>Durante el trimestre evaluado no se han presentado nuevas demandas en contra de la entidad, se vienen tramitando juricamentede acuerdo a los procedimientos legales las demandas presentadas en el trimestre anterior</t>
  </si>
  <si>
    <t>N/A</t>
  </si>
  <si>
    <t>Dentro del periodo no fueron  elaborados mandamientos de pago, toda vez que no se han iniciado procesos de cobro coactivo</t>
  </si>
  <si>
    <t>De acuerdo al requerimientos como el Informe de seguimiento  y evaluación del Plan Anticorrupción y de Atención al Ciudadano  fue atendido en el termino solicitado</t>
  </si>
  <si>
    <t>En cumplimiento al Plan de Acción formulado para la vigencia 2018, durante este trimestre (Abril, Mayo y Junio) se desarrollaron las siguientes actividades estratégicas: Se diseñaron y publicaron Ecards promocionales de las actividades, talleres y diplomados organizados por la Contraloría, además se redactaron y publicaron cinco (05) boletines de prensa a través de los cuales se socializaron todas las gestiones y actividades de la entidad, siendo publicadas (algunas) en medios de comunicación locales. De igual manera se realizaron publicaciones en redes sociales, estas relacionadas a distintas actividades y proyectos como el de las Contralorías Escolares, las jornadas de capacitación y las actividades internas relacionadas al programa de Salud y Seguridad en el trabajo. De otra parte se realizó la producción audiovisual de micro videos que fueron publicados en redes sociales sobre las actividades relacionadas al proyecto de Contralorías Escolares.</t>
  </si>
  <si>
    <t>En el mes de abril fue realizado el seguimiento al plan de acción vigencia 2018 segundo trimestre y el informe semestral  entregado ala alta Dirección con los avances de cada uno de los indicadores</t>
  </si>
  <si>
    <t>La preauditoria fue realizada por parte del equipo Auditor de INCONTEC a cada uno de los procesos, el informe reposa en la Alta Dirección despues de ser socializado a cada uno de los lideres de proceso para realizar los respectivos ajustes teniendo en cuenta que la Auditoria será realizada en el mes de julio.</t>
  </si>
  <si>
    <t>Actividad cumplida y reportada en el trimestre anterior.</t>
  </si>
  <si>
    <t xml:space="preserve">Se realizó la auditoría a los  procesos de Adquisición de Bienes y Servicios y Gestión Financiera de acuerdo a lo programado. </t>
  </si>
  <si>
    <t xml:space="preserve">De acuerdo al progrma anual de auditorías internas, durante el segundo trimestre de 2018,no se tiene programada auditorias  internas de calidad. </t>
  </si>
  <si>
    <t>La evaluación correspondiente al primer semestre de 2018, de acuerdo a lo programado debe reportarse en el próximo trimestre.</t>
  </si>
  <si>
    <t>En el mes de mayo se realizó el seguimiento y evaluación del Plan Anticorrupción y de Atención al Ciudadano, correspondiente al período comprendido entre el 01 de enero al 30 de abril de 2018.</t>
  </si>
  <si>
    <t xml:space="preserve">En el mes de abril de 2018, se dio respuesta al requerimiento realizado por la Dependencia de Planeación, relacionado con el avance de las actividades del Plan de Acción, correspondientes al primer trimestre de la vigencia. </t>
  </si>
  <si>
    <t>Durante el segundo trimestre de 2018, se ejecuto el 40% de el PAC constituido para el año 2018</t>
  </si>
  <si>
    <t>Durante el segundo trimestre se efectuo el seguimiento al PAC programado para los meses de abril, mayo y junio y se efectuaron las diferentes modificaciones a las hubo lugar.</t>
  </si>
  <si>
    <t>En el año 2018 a 1 de enero se realizo la transicion al nuevo marco normativo y el proceso de adoptacion, durante el segundo trimestre de 2018 se elaboraron los balance de los meses de enero, febrero, marzo, abril y mayo. Toda vez que fue un proceso muy dispendioso y hasta el cuarto mes se obtuvieron saldos iniciales bajo NICPS.</t>
  </si>
  <si>
    <t>En el año 2018 a 1 de enero se realizo la transicion al nuevo marco normativo y el proceso de adoptacion, durante el segundo trimestre de 2018 se elaboraron los Estados de Situacion Financiera, economica y social de los meses de enero, febrero, marzo, abril y mayo. Toda vez que fue un proceso muy dispendioso y hasta el cuarto mes se obtuvieron saldos iniciales bajo NICPS.</t>
  </si>
  <si>
    <t>Durante el segundo trimestre de 2018 al obtener los saldos iniciales en la adopcion de nuevo marco normativo NICPS la sociedad Sistema Aries por medio del software contable realizó el primer Demo el cual fue realizado con la infomacion con corte 30 de marzo de 2018. Estamos pendiente por realizar el segundo demo al terminarl primer semestre del año.</t>
  </si>
  <si>
    <t>Durante el segundo trimestre del año 2018, se presento ante la Gobernacion Departamental de San Andres isla, dos infrmes de CGN, uno de ellos corrreponde a los saldo iniciales despues de la transicion y el movimeinto del primer trimestre del año 2018.</t>
  </si>
  <si>
    <t>Actividades programadas para el segundo semestre de 2018</t>
  </si>
  <si>
    <t>Se aplica matriz de seguimiento cumplimiento  Ley 1712 de 2014, Decreto 103 de 2015 y Resolucion  MinTIC 3564 de 2015 correspondiente al perido enero - abril de 2018 a través del cual se verifica que la información basica y/o minima obligatoria de acuerdo con las normas anteriormente citadas, se encuentre publicada y actualizada en el sitio web de la Contraloria.</t>
  </si>
  <si>
    <t>Fueron aperturadas tres (03) indagaciones preliminares durante el periodo</t>
  </si>
  <si>
    <t>Fueron proferidos siete (07) autos de imputación dentro de los términos de ley</t>
  </si>
  <si>
    <t>Fue proferido un (1) fallo con Responsabilidad Fiscal, el cual aun no ha se ha ejecuturiado</t>
  </si>
  <si>
    <t>Fue proferido un auto de cese y archivo, dentro del periodo</t>
  </si>
  <si>
    <t>Fue elaborado el documento  conforme lo anotado</t>
  </si>
  <si>
    <t>esta actividad se desarrollo desde el primer trimestre.</t>
  </si>
  <si>
    <t>Fueron desarrolladas las dos mesas preparatorias de rendición de cuentas programadas en trimestre anterior.</t>
  </si>
  <si>
    <t>Fueron desarrolladas las dos Audiencias  de rendición de cuentas programadas enel trimestre anterior.</t>
  </si>
  <si>
    <t>Los reconocimientos fueron realizados en trimestre anterior</t>
  </si>
  <si>
    <t>Esta actividad se desarrollo desde el primer trimestre.</t>
  </si>
  <si>
    <t>Se desarrollaron  las cuatro (04) actividades programadas en el trimestre.</t>
  </si>
  <si>
    <t>Se realizó un informe cuatrimestral de la percepcion ciudadana frente  a las actividades y servicios prestado por la entidad  con corte a abil. El Siguiente Informe de seguimiento cuatrimestral se debe realizar con corte a 31 de Agosto.</t>
  </si>
  <si>
    <t>Durante el trimestre hubieron  5 requerimientos que fueron respondidos oportunamente asi: planeacion 3,  Control Interno 2.</t>
  </si>
  <si>
    <t xml:space="preserve">El inventario de denucnias radicadas en esta vigencia ascienden a trece (13) cuatro (04) del primer Trimestre y nueve (09) de este, siendo resueltos ocho (08) de ellos en el segunto trimestre. </t>
  </si>
  <si>
    <t>Fueron invitados 1280 personas asistiendo1180 que fueron los efectivamente capacitados.</t>
  </si>
  <si>
    <t>A culminar en el segundo trimestre estaba programado a culminar cinco (05) procesos auditores, habiendose termminado con comunicación de informes definitivos.</t>
  </si>
  <si>
    <t>Este se elabora en el segundo semestre.</t>
  </si>
  <si>
    <t>Durante el 2do trimestre del año 2018 se realizo el ESFA (Estado de situacion financiera de apertura) que correponde a la transicion al nuevo marco normativo NICPS partiendo desde saldos de final año 2017 y realizando los diferentes ajustes a la nueva norma y obteniendo saldos iniciales bajo normas internacionales, para realizar este proceso se conto on la asesoria de Sr. Andres Felipe Cardona.</t>
  </si>
  <si>
    <t>Este se elaborara en el segundo trimestre.</t>
  </si>
  <si>
    <t>El Plan de Trabajo Anual en Seguridad y Salud en el Trabajo fue Elaborado, socializado y adoptado mediante la Resolución No. 073 del 05 de marzo de 2018</t>
  </si>
  <si>
    <t>Esta actividad fue cumplida en el primer trimestre, mediante resolucion.</t>
  </si>
  <si>
    <t>Fueron desarrolladas las dos mesas preparatorias de rendición de cuentas programadas en el primer trimestre.</t>
  </si>
  <si>
    <t xml:space="preserve">Fueron desarrolladas las dos Audiencias  de rendición de cuentas programadas en el primer trimestre </t>
  </si>
  <si>
    <t xml:space="preserve">Los reconocimientos fueron realizados en el primer trimestre </t>
  </si>
  <si>
    <t>Durante el trimestre fueron desarrolladas las ocho (08) actividades programadas</t>
  </si>
  <si>
    <t>Se encontraban programados tres Capacitaciones en este trimestre y fueron realizada las tres.</t>
  </si>
  <si>
    <t>Se elaboro informe de medicion de la satisfaccion con corte a Diciembre 31 de 2018.</t>
  </si>
  <si>
    <t>Fueron atendidos losdiez (10) requerimientos recibidos uno (01) de Control Interno, dos (02) del area de Planeación y Siete (07) del Señor Contralor</t>
  </si>
  <si>
    <t>Se elaboro informe de medicion de la satisfaccion con corte a agosto 31 de 2018,</t>
  </si>
  <si>
    <t>Fueron atendidos los nueve (09) requerimientos recibidos uno (01) de Control Interno, uno (01) del Comunicador, cinco (05) de la oficina de Planeación y dos (02) del señor Contralor.</t>
  </si>
  <si>
    <t xml:space="preserve">El inventario de denucnias radicadas en esta vigencia ascienden a veinte (20), cuatro (04) del primer Trimestre, nueve (09) del segundo trimestre y siete (07) de este, siendo resueltos siete (07) de ellos en el tercer trimestre. </t>
  </si>
  <si>
    <t xml:space="preserve">se resolvieron diez (10) denuncias en el cuarto trimestre. </t>
  </si>
  <si>
    <t>Del total de 460 invitados, asistieron 390 personas</t>
  </si>
  <si>
    <t xml:space="preserve">Fueron invitados 991 personas asistiendo1023 que fueron los efectivamente capacitados. Las invitaciones se hicieron a organizaciones e instituciones, por eso hubo más asistentes que invitados se consideran los identificados a los asistentes.  </t>
  </si>
  <si>
    <t xml:space="preserve">En cumplimiento al Plan de Acción formulado para la vigencia 2018, durante este trimestre (Julio, Agosto y Septiembre) se desarrollaron las siguientes actividades estratégicas: Se realizó el lanzamiento de la estrategia o jornada ´Viernes de Denuncias´ la cual se llevo a cabo en el barrio los Corales con el fin de  descentralizar la oficina y genrar así mayor participación ciudadana y conocimiento institucional de casos de posible detrimento patrimonial.  Se logró la aplicación de la información y buen manejo de la imagen institcional a traves del diseño y publicación de Ecards promocionales de las actividades, talleres y diplomados organizados por la Contraloría. Se logró la divulgación de la gestión de la entidad a través de los diferentes medios de comunicación como radio, prensa y redes sociales con productos informtivos como (11) boletines de prensa que facilitaron socializar todas las gestiones y actividades de la entidad, siendo publicadas (algunas) en medios de comunicación locales. Se realizó el lanzamiento del Proyecto Contraloria Escolar 2018, el cual se extendió hasta el municipio de Providencia logrando la generación de conocimiento y 
satisfacción de las 
necesidades y 
expectativas de los clientes que en este caso son jovenes estudiantes. 
</t>
  </si>
  <si>
    <t xml:space="preserve">Durante el ultimo trimestre del año comprendido entre (Octubre, Noviembre y Diciembre) se desarrollaron las siguientes actividades estratégicas que responden a al Plan de Acción formulado para la vigencia 2018: Se realizó un informe (balance) de la gestión de la entidad durante la actual vigencia.  Se realizó un cierre de las jornadas de capacitación lideradas por la Contraloria con el apoyo de la ESAP, logrando visibilizar el interes de la institucónde capacitar a la comunidad en losprocesos de Participación Ciudadana. Se logró la divulgación de la gestión de la entidad a través de los diferentes medios de comunicación como radio, prensa y redes sociales con productos informtivos como (11) boletines de prensa que facilitaron la socialización divulgación de todas las gestiones y actividades de la entidad, siendo publicadas (algunas) en medios de comunicación locales. Se dio cumplimiento a la estrategia relacionada a las Ruedas de Prensa en la que se participó activamente en dos medios de comunicación local, informado sobre la gestión de la entidad. </t>
  </si>
  <si>
    <t>Durante el tercer trimestre de 2018 se desarrollaron un total de nueve (9) actividades que corresponden a.1)  Aplicar cuatrimestralmente matriz de seguimiento de información basica y/o minima obligatoria a publicar en la pagina web de la Contraloria, 2) Elaborar y publicar informe de audiencia de rendición de cuenta, 3) Identificar y publicar un (1) nuevo conjunto de datos en formato abierto en www.datos.gov.co y en el sitio web de la Contraloria, 4) Actualizar el sistema para contacto, peticiones, quejas, reclamos y denuncias habilitado en el sitio web de la Contraloría, 5) Actualizar el formulario de solicitud de certificaciones y constancias dispuesto en el sitio web, 6) Elaborar catálogo de servicios de TI, 7) Elaborar diagnóstico de seguridad y privacidad de la información, 8) Elaborar plan de seguridad y privacidad de la información, 9) Elaborar Plan de tratamientos de riesgos de seguridad y privacidad de la Información.</t>
  </si>
  <si>
    <t xml:space="preserve">Se coordinó la realización de la auditoria interna de calidad a todos los procesos de la entidad  en el mes de julio de 2018. </t>
  </si>
  <si>
    <t>Actividad cumplida y reportada en el primer trimestre.</t>
  </si>
  <si>
    <t>Se dio inicio a la auditoria interna de gestión al proceso de Responsabilidad Fiscal la cual finalizará en el próximo trimestre.</t>
  </si>
  <si>
    <t>En cumplimiento del articulo76 de la Ley 1474, en el mes de agosto se realizó y comunicó el informe de seguimiento y evaluación de la atención prestada a las PQRSD, correspondiente al 1er semestre de la vigencia 2018.</t>
  </si>
  <si>
    <t>El 14 de septiembre de 2018 se realizó y comunicó el resultado del seguimiento y evaluación al Plan Anticorrupción y de Atención al Ciudadano, correspondiente al período comprendido entre el 01 de mayo y el 31 de agosto  de 2018.</t>
  </si>
  <si>
    <t xml:space="preserve">En el mes de septiembre se dio respuesta al requerimiento correspondiente a los riesgos por procesos y en octubre  se dio respuesta al requerimiento realizado por la Dependencia de Planeación, relacionado con el avance de las actividades del Plan de Acción, correspondientes al tercer trimestre de la vigencia. </t>
  </si>
  <si>
    <t xml:space="preserve">Se realizó la auditoría a los  procesos de Auditoría y Participación Ciudadana en el mes de diciembre, de acuerdo a lo programado. </t>
  </si>
  <si>
    <t>Esta actividad se realizó  y reportó en el trimestre anterior.</t>
  </si>
  <si>
    <t>Actividad cumplida y reportada en el  trimestre anterior</t>
  </si>
  <si>
    <t>Las tres (3) evaluaciones correspondientes a la vigencia 2018 fueron realizadas y reportadas en los trimestres anteriores.</t>
  </si>
  <si>
    <t xml:space="preserve">En el mes de octubre de 2018, se dio respuesta al requerimiento realizado por la Dependencia de Planeación, relacionado con el avance de las actividades del Plan de Acción, correspondientes al tercer trimestre de la vigencia 2018. </t>
  </si>
  <si>
    <t>Durante el cuarto trimestre de 2018 se desarrollaron un total de nueve (9) actividades que corresponden a. 1)  Publicar en el sitio web la información (contenidos) remitidos por los funcionarios de las distintas dependencias y areas de la entidad para mantener actualizado el sitio web. 2) Habilitar formulario para la para la suscripción a servicios de información por parte de la ciudadania. 3) Difundir a traves del sitio web los datos abiertos. 4) Habilitar encuesta para conocer las opiniones y sugerencias con respecto a la información que se publica en el sitio web de la entidad. 5) Implementar un sistema que integre y centralice las peticiones, quejas, reclamos y denuncias recibidas a través de los diferentes canales habilitados para tales fines  tanto electrónicos como presenciales. 6) Elaborar catálogo de componentes de información (datos, información y servicios). 7) Elaborar documento/programa de correcta disposición final de los residuos tecnologicos. 8) Elaborar procedimiento para el soporte preventivo y correctivo de los servicios tecnológicos. 9) Definir buenas prácticas para el uso eficiente del papel, mediadas por TI.</t>
  </si>
  <si>
    <t>Durante el Cuarto trimesre se ejecuto el 30% del pac constituido para el año 2018. llegando a un total de ejecucion del presupuesto del 100%.</t>
  </si>
  <si>
    <t>Durante el Cuarto trimestre se ejecuto el 38% del pac constituido para el año 2018. A esta fecha se ejcuto el 98% del pac constittuido.</t>
  </si>
  <si>
    <t>Durante el cuarto trimestre se efectuo el seguimiento del PAC programado para los meses de Octubre, Noviembre y Diciembre. Teniendo en cuenta la modificaciones que se presentaron para cada unos de los mess mencionados</t>
  </si>
  <si>
    <t>En el año 2018 a 1 de enero se realizo la transicion al nuevo marco normativo y el proceso de adoptacion, durante el tercer trimestre de 2018 se elaboraron los balance de los meses deSeptiembre, octubre y Nviembre de 2018. Estos fueron a ssu vez puesto en la cartelera de la entidad y subidos a la pagina web.</t>
  </si>
  <si>
    <t>En el año 2018 a 1 de enero se realizo la transicion al nuevo marco normativo y el proceso de adoptacion, durante el Cuarto trimestre de 2018 se elaboraron los Estados de Situacion Financiera de los meses de Septiebre, octubre y Noviembre de 2018. Estos fueron a su vez puesto en la cartelera de la entidad y subidos a la pagina web.</t>
  </si>
  <si>
    <t>Actividad realizada en el trimestre anterior</t>
  </si>
  <si>
    <t>ESTA ACCION SE CUMPLIO DESDE EL TRIMESTRE ANTERIOR.</t>
  </si>
  <si>
    <t>Durante el tercer trimestre del año 2018, se presento ante la Gobernacion Departamental de San Andres Isla, un informe de CGN el movimiento del Cuarto trimestre del año 2018.  esta informacion fue remitida entre la fecha indicada por la gobernacion.</t>
  </si>
  <si>
    <t>No se realizaron alianzas en este trimestre</t>
  </si>
  <si>
    <t>durante el tercer trimesre se ejecuto el 20% del pac constiutuido para el año 2018. a esta fecha se ha ejecutado el 60% del Pac Contituido.</t>
  </si>
  <si>
    <t>La ejecucion presupuestal durante el tercer trimestre fue del 18% del total del presupuesto para el año 2018. a esta fecha se ejecuto un 70% dl presupuesto total.</t>
  </si>
  <si>
    <t>Durante el tercer trimestre se efectuo el seguimiento del PAC programado para los meses de Julio, Agosto y Septiembre. Teniendo en cuenta la modificaciones que se presentaron para cada unos de los mess mencionados</t>
  </si>
  <si>
    <t>En el año 2018 a 1 de enero se realizo la transicion al nuevo marco normativo y el proceso de adoptacion, durante el tercer trimestre de 2018 se elaboraron los balance de los meses de junio, julio y agosto. Estos fueron a su vez puesto en la cartelera de la entida y subidos a la pagina web.</t>
  </si>
  <si>
    <t>En el año 2018 a 1 de enero se realizo la transicion al nuevo marco normativo y el proceso de adoptacion, durante el tercer trimestre de 2018 se elaboraron los Estados de Situacion Financiera de los meses de junio, julio y agosto. Estos fueron a ssu vez puesto en la cartelera de la entida y subidos a la pagina web.</t>
  </si>
  <si>
    <t>Al realizar el corte de los estados financieros a corte 30 de junio de 2018 se efectuo el segundo demo del año complementando asi los 2 que se tenian planificados para el año 2018. estos demos hacen parte integral de proceso de transicion al nuevo marco normativo implementado desde el 01 de enero de 2018.</t>
  </si>
  <si>
    <t>Durante el tercer trimestre del año 2018, se presento ante la Gobernacion Departamental de San Andres Isla, un informe de CGN el movimiento del tercer trimestre del año 2018.  esta informacion fue remitida entre la fecha indicada por la gobernacion.</t>
  </si>
  <si>
    <t>En el primer trimestre se cumplio con esta actividad</t>
  </si>
  <si>
    <t>Encumplimiento del plan de se capacitaron 20 funcionarios en diferentes temas</t>
  </si>
  <si>
    <t>Actividad reprogramada para el ultimo trimestre</t>
  </si>
  <si>
    <t xml:space="preserve">Se realizaron  la tercera y cuarta actividad  de bienestar que beneficio a los 24 funcionarios de planta de la entidad  </t>
  </si>
  <si>
    <t>Se solicito un apoyo economico para el pago de matricula de un hijo de funcionario de la entidad el cual fue atendido oportumnamente.</t>
  </si>
  <si>
    <t>el estudio de capacidad de carga fue recibido a satisfaccion, donde se plantean dos nuevos scenarios que estan siendo analizados por el comité directivo a efectos de definir financieramente su viabilidad y aplicación para la vigencia 2019</t>
  </si>
  <si>
    <t>Este estudio se socializo a 24 funcionarios de los 25 programados debido a que en la entidad existe un cargo vacante</t>
  </si>
  <si>
    <t>Esta actividad fue cumplida en el pimer trimestre, mediante Resolucion No. 073 del 05 de Marzo de 2018</t>
  </si>
  <si>
    <t>Actividad cumplida en el primer trimestre</t>
  </si>
  <si>
    <t>Encumplimiento del plan de se capacitaron 18 funcionarios en diferentes temas</t>
  </si>
  <si>
    <t>Se formulo Plan y se adopto mediante Resolución</t>
  </si>
  <si>
    <t>Se realizo la quinta actividad de bienestar que beneficio a los 24 funcionarios de planta de la entidad y la segunda actividad relacionada con el tema de la familia</t>
  </si>
  <si>
    <t>Se solicitaron dos apoyos economicos para el pago de matriculas de hijos de funcionarios de la entidad los cuales fueron atendidos oportumnamente.</t>
  </si>
  <si>
    <t>Esta actividad fue cumplida en el  trimestre anterior.</t>
  </si>
  <si>
    <t xml:space="preserve">este documento fue contratado y recibido ha satisfaccion durante este trimestre </t>
  </si>
  <si>
    <t xml:space="preserve">Este documento fue contratado y recibido ha satisfaccion durante este trimestre </t>
  </si>
  <si>
    <t>Mediante Resolución No. 239 del 30 de julio de 2018 se adoptal el  Plan de Tratamientos de Riesgos de Seguridad y Privacidad de la Información.</t>
  </si>
  <si>
    <t>Mediante Resolución No. 238 del 30 de julio de 2018 se adoptal Plan de  Seguridad y Privacidad de la Información.</t>
  </si>
  <si>
    <t>Actividad cumplida en el trimestre anterior</t>
  </si>
  <si>
    <t>Se aplica matriz de seguimiento cumplimiento  Ley 1712 de 2014, Decreto 103 de 2015 y Resolucion  MinTIC 3564 de 2015 correspondiente al perido (mayo - agosto) de 2018 a través del cual se verifica que la información basica y/o minima obligatoria de acuerdo con las normas anteriormente citadas, se encuentre publicada y actualizada en el sitio web de la Contraloria.</t>
  </si>
  <si>
    <t>Al analizar los bienes de la entidad se determino que los mismos no cumplen con la vida util o stadares minimos para dar de baja los Bienes muebles de la Entidad,  los inventarios a través de la depuración de los activos esta actualizada</t>
  </si>
  <si>
    <t xml:space="preserve">Actividad cumplida </t>
  </si>
  <si>
    <t>Se aplica matriz de seguimiento cumplimiento Ley 1712 de 2014, Decreto 103 de 2015 y Resolucion MinTIC 3564 de 2015 correspondiente al perido mayo - agosto de 2018 a través del cual se verifica que la información basica y/o minima obligatoria de acuerdo con las normas anteriormente citadas, se encuentre publicada y actualizada en el sitio web de la Contraloria.</t>
  </si>
  <si>
    <t>En el mes de enero fue realizado el seguimiento al plan de acción vigencia 2018 cuarto  trimestre, la información se encuentra en la Matriz que fue establecida para tal fin y reposa en los archivos de la oficina de Planeación.</t>
  </si>
  <si>
    <t>En el mes de octubre fue realizado el seguimiento al plan de acción vigencia 2018 tercer  trimestre, la información se encuentra en la Matriz que fue establecida para tal fin y reposa en los archivos de la oficina de Planeación.</t>
  </si>
  <si>
    <t xml:space="preserve">La auditoria fue realizada en el mes de julio por parte del equipo Auditor de INCONTEC a cada uno de los procesos, el informe reposa en la Alta Dirección despues de ser socializado a cada uno de los lideres de proceso </t>
  </si>
  <si>
    <t>A culminar en el Tercer trimestre estaba programado a culminar tres (03) procesos auditores, habiendose termminado con comunicación de informes definitivos.</t>
  </si>
  <si>
    <t>Los planes de mejoramiento fueron revisados en el segundo trimestre.</t>
  </si>
  <si>
    <t xml:space="preserve"> Elaborado y comunicado a los  entes de control politico.</t>
  </si>
  <si>
    <t>A culminar en el Cuarto trimestre estaba programado a culminar tres (03) procesos auditores, habiendose termminado con comunicación de informes definitivos, de ellas se desprendieron cuatro informes siendo que el proceso auditor a alumbrado público incluyo tanto a la Gobernacion como al Municipio de Providencia. Se culminaron  además auditorias expres a contrato 1108 de 2017  y a contrato 1185 de 2016.</t>
  </si>
  <si>
    <t>El informe sobre el Estado de los Recursos Naturales y del medio Ambiente, fue desarrollado y comunicado a los esntes de control politico y publicado en la página web de la entidad.</t>
  </si>
  <si>
    <t>Actividad Cumplida</t>
  </si>
  <si>
    <t>Fueron aperturados cinco IP.</t>
  </si>
  <si>
    <t>No fueron proferidas imputaciones, dentro del periodo</t>
  </si>
  <si>
    <t>fueron prioferidosdos ( 2) fallos con responsabilidad fiscal</t>
  </si>
  <si>
    <t>dentro de 7 procesos fueron proferidos realizados pagos con el cnsiguiente auto de cese por dicho evento.</t>
  </si>
  <si>
    <t>Fueron aperturados seis  Indagaciones Preliminares durante el termino de Ley.</t>
  </si>
  <si>
    <t>Dentro del periodo fueron proferidos 8autos de Imputación.</t>
  </si>
  <si>
    <t>Hubo dos fallos proferidos dentro del periodo.</t>
  </si>
  <si>
    <t>Dentro del periodo no se registraron pagos</t>
  </si>
  <si>
    <t>Fue elaborado el documento respectivo</t>
  </si>
  <si>
    <t xml:space="preserve">En el primer trimestre se ejecuto el 71% del total del plan de adquisiciones presupuestado que corresponde a $ 816.590.468, que corresponde a los siguientes contratos $14.000.000 suministro combustible, $ 2.000.000 elementos de aseso y cafeteria, $13.045.000 por concepto de Seguros Generales (manejo), Capacitacion contratos por valor de $ 124.688.400, Bienestar Social por valor de $ 153.000.000, Honorarios por valor de $ 209.857.068 y Servicios tecnicos por valor de $ 300.000.000. </t>
  </si>
  <si>
    <t>Durante el segundo trimestre se contrataron-ejecuto plan de compras y servicios por valor de $ 24.613.600  que corresponde a $ 7.213.600 por concepto de Materiales  y suministros, $ 7.700.000 por concepto de mantenimiento aires acondicionados, $ 9.700.000. Cabe aclarar  que durante el segundo trimestre presento la liquidacion de un contrato por valor de $92.500.000 por concepto de honorarios con el  Instituto Tecnico Moderno de Cartagena y la cancelacion de $3.000.000 por concepto de capacitacion del contrato que se tenia con Audi Servicios Integrales S&amp;S SAS. al reealizar el proceso de causacion de los diferentes hechos economicos arroja una cifra negativa de $ 70.886.400.</t>
  </si>
  <si>
    <t>Durante el tercer  trimestre se contrato -ejecuto plan de compras y servicios por valor de $ 158.030.294  que corresponde a $ 810.000 por concepto de Utiles escritorio y papeleria ( Memorias DDR-133 MHZ para servidor HP), $ 4.050.000 por concepto de Mantenimiento y servicios ( Renovacion 30 licencias Antivirus Kaspersky), $ 7.096.000 por concepto de compra de equipos (Swich administrable HP y Licencia CAL Windows Server), $ 1.038.294 contrato de un supernumerario para cubrir a la funcionaria Alicia Gordon durante sus vacaciones, por cncepto de Servicios tecnicos se contrato $ 17.500.000. lo ejecutado de este periodo correponde al 13% del total del plan de compras.</t>
  </si>
  <si>
    <t>Durante el cuarto trimestre se contrataron-ejecuto plan de compras y servicios por valor de $ 228.341.772  que corresponde a $ 13.654.000 por concepto de Materiales  y suministros ( Adquisicion de toner y tintas), $10.189.875 por concepto de Utiles de Escritorio y papeleria, $ 3.283.000 Dotacion de Uniformes y $ 7.047.000 por conepto de suministro uniformes deportivos, S12.592.211 por concepto de Seuro de bienes Automoviles SOAT y se cancelaron $ 5.424.314 por concepto de combustible que no se utilizaron durante el periodo 2018, $ 73.000.000 por concepto de Capacitaciones, $ 6.000.000 por concepto de Bienestar Social y estimulos, $ 108.000.000 por concepto de Honorarios.</t>
  </si>
  <si>
    <t>En el trimestre se radicaron en la entidad TRECE (13) Derechos de Petición los cuales fueron respondidos oportunamente</t>
  </si>
  <si>
    <t>En el trimestre se radicaron en la entidad seis (06) Derechos de Petición los cuales fueron respondidos oportunamente</t>
  </si>
  <si>
    <t>Debido a los terminos legales y aras de garantizar el debido proceso el proceso administrativo que se aperturo en el trimestre anterior fue fallado en este trimestre.</t>
  </si>
  <si>
    <t>En el trimestre se radicaron en la entidad siete (07) Derechos de Petición los cuales fueron respondidos oportunamente</t>
  </si>
  <si>
    <t>Informe de seguimiento  y evaluación del Plan Anticorrupción y de Atención al Ciudadano, Informe pormenorizado del estado del Control Interno (Cuatrimestral), Informe Semestral  -Seguimiento y evaluación de la atención a las PQRS_D , Evaluación y seguimiento al Mapa de Riesgo  Institucional, vigencia 2018 (hasta agosto 31).</t>
  </si>
  <si>
    <t xml:space="preserve">Informe pormenorizado del estado del Control Interno (Cuatrimestral), Auditoria de evaluación de la gestión al Proceso  Participación Ciudadana –  Vigencia 2018  (hasta 30 de septiembre de 2018)., </t>
  </si>
  <si>
    <t xml:space="preserve">A 31 de marzo estaban programados (5) cinco requerimientos de los cuales se entregaron todos. Informe de Gestión, Informe Semestral  -Seguimiento y evaluación de la atención a las PQRS_D, Avance de cumplimiento del Plan de Mejoramiento vigencia 2016 AGR, Informe pormenorizado del estado del Control Interno (Cuatrimestral), Avance de cumplimiento Plan de Mejoramiento Auditorias Internas de Gestión, </t>
  </si>
  <si>
    <t xml:space="preserve">A 30 de Junio estaban programados (5) cinco requerimientos de los cuales se entregaron todos. Seguimiento actividades Plan de Acción, Seguimiento de Actividades Plan Anticorrupción, Seguimiento de Riesgos de Proceso y Anticorrupción, Seguimiento Actividades Plan de Acción Gobierno en Linea, </t>
  </si>
  <si>
    <t xml:space="preserve">Seguimiento actividades Plan de Acción, Seguimiento de Actividades Plan Anticorrupción, Seguimiento de Riesgos de Proceso y Anticorrupción, Seguimiento Actividades Plan de Acción Gobierno en Linea, Informe Semestral  -Seguimiento y evaluación de la atención a las PQRS_D,Avance de cumplimiento del Plan de Mejoramiento vigencia 2016 AGR,  Informe pormenorizado del estado del Control Interno (Cuatrimestral), Avance de cumplimiento Plan de Mejoramiento Auditorias Internas de Gestión, </t>
  </si>
  <si>
    <t>Seguimiento actividades Plan de Acción, Informe pormenorizado del estado del Control Interno (Cuatrimestral), Auditoria de evaluación de la gestión al proceso  Auditoria –  Vigencia 2018 (hasta 30 de septiembre de 2018), Auditoria de evaluación de la gestión al Proceso  Participación Ciudadana –  Vigencia 2018  (hasta 30 de septiembre de 2018).</t>
  </si>
  <si>
    <t>En atención a los requerimientos:Informe de Gestión,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</si>
  <si>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Auditoria de evaluación de la gestión del proceso  Gestión Financiera período evaluado vigencia 2017 todos fueron atendidos en el termino</t>
  </si>
  <si>
    <t>En atención a los requerimientos solicitados en el trimestre fueron: Seguimiento actividades Plan de Acción, Seguimiento de Actividades Plan Anticorrupción, Seguimiento de Riesgos de Proceso y Anticorrupción,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todos fueron atendidos en el termino</t>
  </si>
  <si>
    <t>Todos los requerimientos fueron atendidos oportunamente.  Seguimiento actividades Plan de Acción, Informe Trimestral de austeridad y eficiencia del gasto público Período, Informe pormenorizado del estado del Control Interno (Cuatrimestral),</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</si>
  <si>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auditoria de evaluación a la gestión del proceso de Adquisición de Bienes y Servicios (contratación Administrativa), período evaluado vigencia 2017, Auditoria de evaluación de la gestión del proceso  Gestión Financiera, período evaluado vigencia 2017,  todos fueron atendidos en el termino</t>
  </si>
  <si>
    <t>En atención a los requerimientos realizados durante el trimestre que fueron: Seguimiento actividades Plan de Acción, Seguimiento de Actividades Plan Anticorrupción, Seguimiento de Riesgos de Proceso y Anticorrupción,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todos fueron atendidos oportunamente.</t>
  </si>
  <si>
    <t>En atención a los requerimientos:Informe de Gestión,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Seguimiento actividades Plan de Acción, Seguimiento de Actividades Plan Anticorrupción, Seguimiento de Riesgos de Proceso y Anticorrupción, Informe Trimestral de austeridad y eficiencia del gasto público Período, auditoria de evaluación a la gestión del proceso de Adquisición de Bienes y Servicios (contratación Administrativa), período evaluado vigencia 2017, Auditoria de evaluación de la gestión del proceso  Gestión Financiera, período evaluado vigencia 2017, la mayoria fue atendido en ell termino señalado</t>
  </si>
  <si>
    <t>En atención a los requerimientos realizados durante el trimestre que fueron: Seguimiento actividades Plan de Acción, Seguimiento de Actividades Plan Anticorrupción, Seguimiento de Riesgos de Proceso y Anticorrupción, Informe Trimestral de austeridad y eficiencia del gasto público. Todos fueron atendidos oportunamente</t>
  </si>
  <si>
    <t>En atención a los requerimientos realizados durante el trimestre que fueron: Seguimiento actividades Plan de Acción, Seguimiento de Actividades Plan Anticorrupción, Seguimiento de Riesgos de Proceso y Anticorrupción,  Informe Trimestral de austeridad y eficiencia del gasto público, Informe pormenorizado del estado del Control Interno (Cuatrimestral) fueron atendidos oportunamente.</t>
  </si>
  <si>
    <t>En atención a los requerimientos realizados durante el trimestre que fueron: Seguimiento actividades Plan de Acción, Informe Trimestral de austeridad y eficiencia del gasto público Período, Informe pormenorizado del estado del Control Interno (Cuatrimestral) fueron atendidos oportunamente.</t>
  </si>
  <si>
    <t>En atención a los requerimientos atendidos estan : Informe de Gestión, Informe Trimestral de austeridad y eficiencia del gasto público, Informe pormenorizado del estado del Control Interno (Cuatrimestral),</t>
  </si>
  <si>
    <t xml:space="preserve">En atención a los requerimientos solicitados en el trimestre: El Informe de Gestión  se atendio opotunamente en el termino solicitado. </t>
  </si>
  <si>
    <t>Los  requerimientos solicitados en el trimestre fueron: Informe de Gestión, Informe pormenorizado del estado del Control Interno (Cuatrimestral)</t>
  </si>
  <si>
    <t>Los requerimientos solicitados a la dependencia como :  Seguimineto Plan de Acción, Seguimiento de Actividades Plan Anticorrupción, Seguimiento de Riesgos de Proceso y Anticorrupción,  , fueron atendidos en su oportunidad</t>
  </si>
  <si>
    <t>Los requerimientos solicitados a la dependencia como :  Seguimiento Plan de acción, Seguimiento de Actividades Plan Anticorrupción , mapas de Riesgos de Procesos,  Informe pormenorizado de Control Interno, fueron atendidos en su oportunidad</t>
  </si>
  <si>
    <t>Los requerimientos solicitados a la dependencia como :  Seguimiento Plan de acción, Informe pormenorizado de Control Interno, fueron atendidos en su oportunidad</t>
  </si>
  <si>
    <t>Aplicar cuatrimestralmente matriz de seguimiento de información basica y/o minima obligatoria a publicar en la pagina web de la Contraloria de acuerdo a la Ley 1712 de 2014, el Decreto 103 de 2015 y la Resolución 3564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</si>
</sst>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20"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8"/>
      <color theme="1"/>
      <name val="Arial"/>
      <family val="2"/>
    </font>
    <font>
      <sz val="10"/>
      <color theme="1"/>
      <name val="Arial"/>
      <family val="2"/>
    </font>
    <font>
      <b/>
      <sz val="11"/>
      <color theme="1"/>
      <name val="Arial"/>
      <family val="2"/>
    </font>
    <font>
      <b/>
      <sz val="11"/>
      <name val="Calibri"/>
      <family val="2"/>
    </font>
  </fonts>
  <fills count="14">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34998626667073579"/>
        <bgColor indexed="64"/>
      </patternFill>
    </fill>
  </fills>
  <borders count="52">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00">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12" borderId="38" xfId="0" applyFont="1" applyFill="1" applyBorder="1" applyAlignment="1">
      <alignment horizontal="center" vertical="center" wrapText="1"/>
    </xf>
    <xf numFmtId="0" fontId="16" fillId="12" borderId="39" xfId="0" applyFont="1" applyFill="1" applyBorder="1" applyAlignment="1">
      <alignment horizontal="center" vertical="center" wrapText="1"/>
    </xf>
    <xf numFmtId="0" fontId="16" fillId="12" borderId="40" xfId="0" applyFont="1" applyFill="1" applyBorder="1" applyAlignment="1">
      <alignment horizontal="center" vertical="center" wrapText="1"/>
    </xf>
    <xf numFmtId="0" fontId="16" fillId="0" borderId="41" xfId="0" applyFont="1" applyBorder="1" applyAlignment="1">
      <alignment horizontal="center" vertical="center" wrapText="1"/>
    </xf>
    <xf numFmtId="0" fontId="0" fillId="0" borderId="41" xfId="0" applyBorder="1" applyAlignment="1">
      <alignment vertical="top" wrapText="1"/>
    </xf>
    <xf numFmtId="0" fontId="0" fillId="0" borderId="38" xfId="0" applyBorder="1" applyAlignment="1">
      <alignment vertical="top" wrapText="1"/>
    </xf>
    <xf numFmtId="0" fontId="16" fillId="0" borderId="42" xfId="0" applyFont="1" applyBorder="1" applyAlignment="1">
      <alignment vertical="center" wrapText="1"/>
    </xf>
    <xf numFmtId="0" fontId="16" fillId="0" borderId="42" xfId="0" applyFont="1" applyBorder="1" applyAlignment="1">
      <alignment horizontal="center" vertical="center" wrapText="1"/>
    </xf>
    <xf numFmtId="9" fontId="16" fillId="0" borderId="42" xfId="0" applyNumberFormat="1" applyFont="1" applyBorder="1" applyAlignment="1">
      <alignment horizontal="center" vertical="center" wrapText="1"/>
    </xf>
    <xf numFmtId="0" fontId="0" fillId="0" borderId="42" xfId="0" applyBorder="1" applyAlignment="1">
      <alignment vertical="top" wrapText="1"/>
    </xf>
    <xf numFmtId="0" fontId="0" fillId="0" borderId="40" xfId="0" applyBorder="1" applyAlignment="1">
      <alignment vertical="top" wrapText="1"/>
    </xf>
    <xf numFmtId="9" fontId="16" fillId="0" borderId="40" xfId="0" applyNumberFormat="1" applyFont="1" applyBorder="1" applyAlignment="1">
      <alignment horizontal="center" vertical="center" wrapText="1"/>
    </xf>
    <xf numFmtId="0" fontId="17" fillId="0" borderId="37" xfId="0" applyFont="1" applyBorder="1" applyAlignment="1">
      <alignment vertical="center" wrapText="1"/>
    </xf>
    <xf numFmtId="0" fontId="17" fillId="0" borderId="38" xfId="0" applyFont="1" applyBorder="1" applyAlignment="1">
      <alignment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3" borderId="8" xfId="0" applyFont="1" applyFill="1" applyBorder="1" applyAlignment="1">
      <alignment vertical="center" wrapText="1"/>
    </xf>
    <xf numFmtId="14" fontId="8" fillId="13" borderId="8" xfId="0" applyNumberFormat="1" applyFont="1" applyFill="1" applyBorder="1" applyAlignment="1">
      <alignment horizontal="center" vertical="center" wrapText="1"/>
    </xf>
    <xf numFmtId="0" fontId="7" fillId="13" borderId="7" xfId="0" applyFont="1" applyFill="1" applyBorder="1" applyAlignment="1">
      <alignment vertical="center" wrapText="1"/>
    </xf>
    <xf numFmtId="0" fontId="7" fillId="13"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3" borderId="7" xfId="0" applyFont="1" applyFill="1" applyBorder="1" applyAlignment="1">
      <alignment horizontal="justify" vertical="center" wrapText="1"/>
    </xf>
    <xf numFmtId="14" fontId="10" fillId="13"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3" borderId="7" xfId="0" applyFont="1" applyFill="1" applyBorder="1"/>
    <xf numFmtId="1" fontId="7" fillId="8" borderId="47"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3" borderId="7" xfId="0" applyNumberFormat="1" applyFont="1" applyFill="1" applyBorder="1" applyAlignment="1">
      <alignment horizontal="center" vertical="center" wrapText="1"/>
    </xf>
    <xf numFmtId="14" fontId="8" fillId="13" borderId="7" xfId="0" applyNumberFormat="1" applyFont="1" applyFill="1" applyBorder="1" applyAlignment="1">
      <alignment vertical="center" wrapText="1"/>
    </xf>
    <xf numFmtId="0" fontId="7" fillId="13"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3" borderId="3" xfId="0" applyFont="1" applyFill="1" applyBorder="1" applyAlignment="1">
      <alignment horizontal="left" vertical="center" wrapText="1"/>
    </xf>
    <xf numFmtId="0" fontId="7" fillId="13" borderId="8" xfId="0" applyFont="1" applyFill="1" applyBorder="1" applyAlignment="1">
      <alignment horizontal="left" vertical="center" wrapText="1"/>
    </xf>
    <xf numFmtId="14" fontId="8" fillId="13"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3" borderId="7" xfId="0" applyFont="1" applyFill="1" applyBorder="1" applyAlignment="1">
      <alignment horizontal="left" vertical="center" wrapText="1"/>
    </xf>
    <xf numFmtId="14" fontId="10" fillId="13"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50"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0" fontId="7" fillId="3" borderId="8"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11" borderId="51" xfId="0" applyFont="1" applyFill="1" applyBorder="1" applyAlignment="1">
      <alignment horizontal="center" vertical="center" wrapText="1"/>
    </xf>
    <xf numFmtId="0" fontId="5" fillId="11" borderId="11"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7" fillId="3" borderId="8" xfId="0" applyFont="1" applyFill="1" applyBorder="1" applyAlignment="1">
      <alignment horizontal="center" vertical="center" wrapText="1"/>
    </xf>
    <xf numFmtId="9" fontId="7" fillId="8" borderId="16" xfId="1" applyFont="1" applyFill="1" applyBorder="1" applyAlignment="1">
      <alignment horizontal="center" vertical="center" wrapText="1"/>
    </xf>
    <xf numFmtId="0" fontId="9" fillId="3" borderId="3" xfId="0" applyFont="1" applyFill="1" applyBorder="1" applyAlignment="1">
      <alignment horizontal="center"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0" fontId="7" fillId="4" borderId="16"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3" borderId="11" xfId="0" applyFont="1" applyFill="1" applyBorder="1" applyAlignment="1">
      <alignment vertical="center" wrapText="1"/>
    </xf>
    <xf numFmtId="14" fontId="8" fillId="13" borderId="16" xfId="0" applyNumberFormat="1" applyFont="1" applyFill="1" applyBorder="1" applyAlignment="1">
      <alignment horizontal="center" vertical="center" wrapText="1"/>
    </xf>
    <xf numFmtId="9" fontId="9" fillId="8" borderId="50" xfId="0" applyNumberFormat="1" applyFont="1" applyFill="1" applyBorder="1" applyAlignment="1">
      <alignment horizontal="left" vertical="center" wrapText="1"/>
    </xf>
    <xf numFmtId="9" fontId="9" fillId="8" borderId="9" xfId="1" applyNumberFormat="1" applyFont="1" applyFill="1" applyBorder="1" applyAlignment="1">
      <alignment vertical="center" wrapText="1"/>
    </xf>
    <xf numFmtId="0" fontId="9" fillId="8" borderId="7" xfId="0" applyFont="1" applyFill="1" applyBorder="1" applyAlignment="1">
      <alignment horizontal="left" vertical="center" wrapText="1"/>
    </xf>
    <xf numFmtId="0" fontId="9" fillId="8" borderId="19" xfId="0" applyFont="1" applyFill="1" applyBorder="1" applyAlignment="1">
      <alignment horizontal="center" vertical="center" wrapText="1"/>
    </xf>
    <xf numFmtId="9" fontId="7" fillId="8" borderId="4" xfId="0" applyNumberFormat="1" applyFont="1" applyFill="1" applyBorder="1" applyAlignment="1">
      <alignment horizontal="left" vertical="center" wrapText="1"/>
    </xf>
    <xf numFmtId="9" fontId="7" fillId="8" borderId="8" xfId="0" applyNumberFormat="1" applyFont="1" applyFill="1" applyBorder="1" applyAlignment="1">
      <alignment horizontal="left" vertical="center" wrapText="1"/>
    </xf>
    <xf numFmtId="49" fontId="7" fillId="8" borderId="4" xfId="0" applyNumberFormat="1" applyFont="1" applyFill="1" applyBorder="1" applyAlignment="1">
      <alignment horizontal="left" vertical="center" wrapText="1"/>
    </xf>
    <xf numFmtId="49" fontId="7" fillId="8" borderId="7" xfId="0" applyNumberFormat="1" applyFont="1" applyFill="1" applyBorder="1" applyAlignment="1">
      <alignment horizontal="left" vertical="center" wrapText="1"/>
    </xf>
    <xf numFmtId="0" fontId="9" fillId="8" borderId="19"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8" borderId="18" xfId="0" applyFont="1" applyFill="1" applyBorder="1" applyAlignment="1">
      <alignment horizontal="left" vertical="center" wrapText="1"/>
    </xf>
    <xf numFmtId="49"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0" fontId="7" fillId="8" borderId="19"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left" vertical="center" wrapText="1"/>
    </xf>
    <xf numFmtId="9" fontId="7" fillId="8" borderId="28" xfId="1" applyFont="1" applyFill="1" applyBorder="1" applyAlignment="1">
      <alignment horizontal="center" vertical="center" wrapText="1"/>
    </xf>
    <xf numFmtId="9" fontId="7" fillId="8" borderId="6" xfId="1" applyFont="1" applyFill="1" applyBorder="1" applyAlignment="1">
      <alignment horizontal="center" vertical="center" wrapText="1"/>
    </xf>
    <xf numFmtId="9" fontId="7" fillId="8" borderId="8" xfId="1" applyFont="1" applyFill="1" applyBorder="1" applyAlignment="1">
      <alignment horizontal="center" vertical="center" wrapText="1"/>
    </xf>
    <xf numFmtId="9" fontId="7" fillId="8" borderId="3" xfId="1" applyFont="1" applyFill="1" applyBorder="1" applyAlignment="1">
      <alignment horizontal="center" vertical="center" wrapText="1"/>
    </xf>
    <xf numFmtId="9" fontId="7" fillId="8" borderId="16" xfId="1"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5" fillId="8" borderId="44"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0" fontId="15" fillId="10" borderId="7" xfId="0" applyFont="1" applyFill="1" applyBorder="1" applyAlignment="1">
      <alignment horizontal="center" vertical="top"/>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3" fillId="0" borderId="0" xfId="0" applyFont="1" applyBorder="1" applyAlignment="1">
      <alignment horizontal="center" vertical="center"/>
    </xf>
    <xf numFmtId="0" fontId="17" fillId="0" borderId="37" xfId="0" applyFont="1" applyBorder="1" applyAlignment="1">
      <alignment vertical="center" wrapText="1"/>
    </xf>
    <xf numFmtId="0" fontId="17" fillId="0" borderId="38" xfId="0" applyFont="1" applyBorder="1" applyAlignment="1">
      <alignment vertical="center" wrapText="1"/>
    </xf>
    <xf numFmtId="0" fontId="16" fillId="12" borderId="37" xfId="0" applyFont="1" applyFill="1" applyBorder="1" applyAlignment="1">
      <alignment horizontal="center" vertical="center" wrapText="1"/>
    </xf>
    <xf numFmtId="0" fontId="16" fillId="12" borderId="38" xfId="0" applyFont="1" applyFill="1" applyBorder="1" applyAlignment="1">
      <alignment horizontal="center" vertical="center" wrapText="1"/>
    </xf>
    <xf numFmtId="0" fontId="17" fillId="0" borderId="37"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41" xfId="0" applyFont="1" applyBorder="1" applyAlignment="1">
      <alignment vertical="center" wrapText="1"/>
    </xf>
  </cellXfs>
  <cellStyles count="5">
    <cellStyle name="Millares 2" xfId="2"/>
    <cellStyle name="Millares 2 2" xfId="4"/>
    <cellStyle name="Millares 2 3"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01"/>
  <sheetViews>
    <sheetView tabSelected="1" workbookViewId="0">
      <pane xSplit="1" ySplit="4" topLeftCell="B36" activePane="bottomRight" state="frozen"/>
      <selection pane="topRight" activeCell="B1" sqref="B1"/>
      <selection pane="bottomLeft" activeCell="A5" sqref="A5"/>
      <selection pane="bottomRight" activeCell="A2" sqref="A2:A4"/>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7" width="27.140625" style="3" customWidth="1"/>
    <col min="28" max="28" width="17.28515625" style="3" customWidth="1"/>
    <col min="29" max="29" width="16.85546875" style="3" customWidth="1"/>
    <col min="30" max="30" width="18.28515625" style="3" customWidth="1"/>
    <col min="31" max="31" width="18.140625" style="3" customWidth="1"/>
    <col min="32" max="32" width="22.85546875" style="3" customWidth="1"/>
    <col min="33" max="33" width="36.28515625" style="3" customWidth="1"/>
    <col min="34" max="35" width="20.7109375" style="3" customWidth="1"/>
    <col min="36" max="36" width="27.140625" style="3" customWidth="1"/>
    <col min="37" max="37" width="17.28515625" style="3" customWidth="1"/>
    <col min="38" max="38" width="16.85546875" style="3" customWidth="1"/>
    <col min="39" max="39" width="18.28515625" style="3" customWidth="1"/>
    <col min="40" max="40" width="18.140625" style="3" customWidth="1"/>
    <col min="41" max="41" width="22.85546875" style="3" customWidth="1"/>
    <col min="42" max="42" width="36.28515625" style="3" customWidth="1"/>
    <col min="43" max="44" width="20.7109375" style="3" customWidth="1"/>
    <col min="45" max="45" width="27.140625" style="3" customWidth="1"/>
    <col min="46" max="46" width="17.28515625" style="3" customWidth="1"/>
    <col min="47" max="47" width="16.85546875" style="3" customWidth="1"/>
    <col min="48" max="48" width="18.28515625" style="3" customWidth="1"/>
    <col min="49" max="49" width="18.140625" style="3" customWidth="1"/>
    <col min="50" max="50" width="22.85546875" style="3" customWidth="1"/>
    <col min="51" max="51" width="36.28515625" style="3" customWidth="1"/>
    <col min="52" max="53" width="20.7109375" style="3" customWidth="1"/>
    <col min="54" max="16384" width="11.42578125" style="3"/>
  </cols>
  <sheetData>
    <row r="1" spans="1:53" s="1" customFormat="1" ht="21.75" thickBot="1" x14ac:dyDescent="0.25">
      <c r="B1" s="291" t="s">
        <v>169</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1:53" s="1" customFormat="1" ht="12.75" customHeight="1" thickBot="1" x14ac:dyDescent="0.25">
      <c r="A2" s="278" t="s">
        <v>14</v>
      </c>
      <c r="B2" s="281" t="s">
        <v>15</v>
      </c>
      <c r="C2" s="281" t="s">
        <v>18</v>
      </c>
      <c r="D2" s="284" t="s">
        <v>21</v>
      </c>
      <c r="E2" s="284"/>
      <c r="F2" s="284"/>
      <c r="G2" s="284"/>
      <c r="H2" s="284"/>
      <c r="I2" s="284"/>
      <c r="J2" s="284"/>
      <c r="K2" s="284"/>
      <c r="L2" s="284"/>
      <c r="M2" s="284"/>
      <c r="N2" s="284"/>
      <c r="O2" s="284"/>
      <c r="P2" s="284"/>
      <c r="Q2" s="284"/>
      <c r="R2" s="281" t="s">
        <v>3</v>
      </c>
      <c r="S2" s="281" t="s">
        <v>184</v>
      </c>
      <c r="T2" s="243" t="s">
        <v>158</v>
      </c>
      <c r="U2" s="246" t="s">
        <v>4</v>
      </c>
      <c r="V2" s="249" t="s">
        <v>373</v>
      </c>
      <c r="W2" s="250"/>
      <c r="X2" s="250"/>
      <c r="Y2" s="250"/>
      <c r="Z2" s="251"/>
      <c r="AA2" s="243" t="s">
        <v>158</v>
      </c>
      <c r="AB2" s="246" t="s">
        <v>4</v>
      </c>
      <c r="AC2" s="249" t="s">
        <v>375</v>
      </c>
      <c r="AD2" s="250"/>
      <c r="AE2" s="250"/>
      <c r="AF2" s="250"/>
      <c r="AG2" s="251"/>
      <c r="AH2" s="252" t="s">
        <v>0</v>
      </c>
      <c r="AI2" s="253"/>
      <c r="AJ2" s="243" t="s">
        <v>158</v>
      </c>
      <c r="AK2" s="246" t="s">
        <v>4</v>
      </c>
      <c r="AL2" s="249" t="s">
        <v>378</v>
      </c>
      <c r="AM2" s="250"/>
      <c r="AN2" s="250"/>
      <c r="AO2" s="250"/>
      <c r="AP2" s="251"/>
      <c r="AQ2" s="252" t="s">
        <v>0</v>
      </c>
      <c r="AR2" s="253"/>
      <c r="AS2" s="243" t="s">
        <v>158</v>
      </c>
      <c r="AT2" s="246" t="s">
        <v>4</v>
      </c>
      <c r="AU2" s="249" t="s">
        <v>379</v>
      </c>
      <c r="AV2" s="250"/>
      <c r="AW2" s="250"/>
      <c r="AX2" s="250"/>
      <c r="AY2" s="251"/>
      <c r="AZ2" s="252" t="s">
        <v>0</v>
      </c>
      <c r="BA2" s="253"/>
    </row>
    <row r="3" spans="1:53" s="1" customFormat="1" ht="15.75" customHeight="1" x14ac:dyDescent="0.2">
      <c r="A3" s="279"/>
      <c r="B3" s="282"/>
      <c r="C3" s="282"/>
      <c r="D3" s="282" t="s">
        <v>1</v>
      </c>
      <c r="E3" s="282" t="s">
        <v>2</v>
      </c>
      <c r="F3" s="288" t="s">
        <v>22</v>
      </c>
      <c r="G3" s="289"/>
      <c r="H3" s="289"/>
      <c r="I3" s="289"/>
      <c r="J3" s="289"/>
      <c r="K3" s="289"/>
      <c r="L3" s="289"/>
      <c r="M3" s="289"/>
      <c r="N3" s="289"/>
      <c r="O3" s="289"/>
      <c r="P3" s="289"/>
      <c r="Q3" s="290"/>
      <c r="R3" s="282"/>
      <c r="S3" s="282"/>
      <c r="T3" s="244"/>
      <c r="U3" s="247"/>
      <c r="V3" s="254" t="s">
        <v>374</v>
      </c>
      <c r="W3" s="255"/>
      <c r="X3" s="255"/>
      <c r="Y3" s="255"/>
      <c r="Z3" s="256"/>
      <c r="AA3" s="244"/>
      <c r="AB3" s="247"/>
      <c r="AC3" s="254" t="s">
        <v>376</v>
      </c>
      <c r="AD3" s="255"/>
      <c r="AE3" s="255"/>
      <c r="AF3" s="255"/>
      <c r="AG3" s="256"/>
      <c r="AH3" s="84"/>
      <c r="AI3" s="52"/>
      <c r="AJ3" s="244"/>
      <c r="AK3" s="247"/>
      <c r="AL3" s="254" t="s">
        <v>381</v>
      </c>
      <c r="AM3" s="255"/>
      <c r="AN3" s="255"/>
      <c r="AO3" s="255"/>
      <c r="AP3" s="256"/>
      <c r="AQ3" s="84"/>
      <c r="AR3" s="52"/>
      <c r="AS3" s="244"/>
      <c r="AT3" s="247"/>
      <c r="AU3" s="254" t="s">
        <v>380</v>
      </c>
      <c r="AV3" s="255"/>
      <c r="AW3" s="255"/>
      <c r="AX3" s="255"/>
      <c r="AY3" s="256"/>
      <c r="AZ3" s="84"/>
      <c r="BA3" s="52"/>
    </row>
    <row r="4" spans="1:53" s="2" customFormat="1" ht="24.75" thickBot="1" x14ac:dyDescent="0.25">
      <c r="A4" s="280"/>
      <c r="B4" s="283"/>
      <c r="C4" s="283"/>
      <c r="D4" s="283"/>
      <c r="E4" s="283"/>
      <c r="F4" s="53">
        <v>1</v>
      </c>
      <c r="G4" s="53">
        <v>2</v>
      </c>
      <c r="H4" s="53">
        <v>3</v>
      </c>
      <c r="I4" s="53">
        <v>4</v>
      </c>
      <c r="J4" s="53">
        <v>5</v>
      </c>
      <c r="K4" s="53">
        <v>6</v>
      </c>
      <c r="L4" s="53">
        <v>7</v>
      </c>
      <c r="M4" s="53">
        <v>8</v>
      </c>
      <c r="N4" s="53">
        <v>9</v>
      </c>
      <c r="O4" s="53">
        <v>10</v>
      </c>
      <c r="P4" s="53">
        <v>11</v>
      </c>
      <c r="Q4" s="53">
        <v>12</v>
      </c>
      <c r="R4" s="283"/>
      <c r="S4" s="283"/>
      <c r="T4" s="245"/>
      <c r="U4" s="248"/>
      <c r="V4" s="79" t="s">
        <v>127</v>
      </c>
      <c r="W4" s="76" t="s">
        <v>128</v>
      </c>
      <c r="X4" s="89" t="s">
        <v>134</v>
      </c>
      <c r="Y4" s="78" t="s">
        <v>130</v>
      </c>
      <c r="Z4" s="80" t="s">
        <v>126</v>
      </c>
      <c r="AA4" s="245"/>
      <c r="AB4" s="248"/>
      <c r="AC4" s="79" t="s">
        <v>127</v>
      </c>
      <c r="AD4" s="76" t="s">
        <v>128</v>
      </c>
      <c r="AE4" s="205" t="s">
        <v>134</v>
      </c>
      <c r="AF4" s="204" t="s">
        <v>130</v>
      </c>
      <c r="AG4" s="80" t="s">
        <v>126</v>
      </c>
      <c r="AH4" s="85" t="s">
        <v>86</v>
      </c>
      <c r="AI4" s="54" t="s">
        <v>5</v>
      </c>
      <c r="AJ4" s="245"/>
      <c r="AK4" s="248"/>
      <c r="AL4" s="79" t="s">
        <v>127</v>
      </c>
      <c r="AM4" s="76" t="s">
        <v>128</v>
      </c>
      <c r="AN4" s="205" t="s">
        <v>134</v>
      </c>
      <c r="AO4" s="204" t="s">
        <v>130</v>
      </c>
      <c r="AP4" s="80" t="s">
        <v>126</v>
      </c>
      <c r="AQ4" s="85" t="s">
        <v>86</v>
      </c>
      <c r="AR4" s="54" t="s">
        <v>5</v>
      </c>
      <c r="AS4" s="245"/>
      <c r="AT4" s="248"/>
      <c r="AU4" s="79" t="s">
        <v>127</v>
      </c>
      <c r="AV4" s="76" t="s">
        <v>128</v>
      </c>
      <c r="AW4" s="205" t="s">
        <v>134</v>
      </c>
      <c r="AX4" s="204" t="s">
        <v>130</v>
      </c>
      <c r="AY4" s="80" t="s">
        <v>126</v>
      </c>
      <c r="AZ4" s="85" t="s">
        <v>86</v>
      </c>
      <c r="BA4" s="54" t="s">
        <v>5</v>
      </c>
    </row>
    <row r="5" spans="1:53" ht="60.75" customHeight="1" x14ac:dyDescent="0.2">
      <c r="A5" s="266" t="s">
        <v>119</v>
      </c>
      <c r="B5" s="67" t="s">
        <v>110</v>
      </c>
      <c r="C5" s="69" t="s">
        <v>19</v>
      </c>
      <c r="D5" s="66">
        <v>1</v>
      </c>
      <c r="E5" s="51" t="s">
        <v>204</v>
      </c>
      <c r="F5" s="112"/>
      <c r="G5" s="112"/>
      <c r="H5" s="112"/>
      <c r="I5" s="112"/>
      <c r="J5" s="112"/>
      <c r="K5" s="112"/>
      <c r="L5" s="112"/>
      <c r="M5" s="112"/>
      <c r="N5" s="112"/>
      <c r="O5" s="112"/>
      <c r="P5" s="112"/>
      <c r="Q5" s="112"/>
      <c r="R5" s="66" t="s">
        <v>203</v>
      </c>
      <c r="S5" s="15" t="s">
        <v>198</v>
      </c>
      <c r="T5" s="15" t="s">
        <v>71</v>
      </c>
      <c r="U5" s="15">
        <v>1</v>
      </c>
      <c r="V5" s="81">
        <v>0</v>
      </c>
      <c r="W5" s="77">
        <v>1</v>
      </c>
      <c r="X5" s="75">
        <f>+V5/W5</f>
        <v>0</v>
      </c>
      <c r="Y5" s="238" t="e">
        <f>AVERAGE(X5:X25)*Hoja1!B11</f>
        <v>#DIV/0!</v>
      </c>
      <c r="Z5" s="195" t="s">
        <v>311</v>
      </c>
      <c r="AA5" s="15" t="s">
        <v>71</v>
      </c>
      <c r="AB5" s="15">
        <v>1</v>
      </c>
      <c r="AC5" s="81">
        <v>0</v>
      </c>
      <c r="AD5" s="77">
        <v>1</v>
      </c>
      <c r="AE5" s="202">
        <f>+AC5/AD5</f>
        <v>0</v>
      </c>
      <c r="AF5" s="238"/>
      <c r="AG5" s="195" t="s">
        <v>311</v>
      </c>
      <c r="AH5" s="86" t="s">
        <v>236</v>
      </c>
      <c r="AI5" s="13" t="s">
        <v>235</v>
      </c>
      <c r="AJ5" s="15" t="s">
        <v>71</v>
      </c>
      <c r="AK5" s="15">
        <v>1</v>
      </c>
      <c r="AL5" s="81">
        <v>0</v>
      </c>
      <c r="AM5" s="77">
        <v>1</v>
      </c>
      <c r="AN5" s="206">
        <f>+AL5/AM5</f>
        <v>0</v>
      </c>
      <c r="AO5" s="238"/>
      <c r="AP5" s="195" t="s">
        <v>470</v>
      </c>
      <c r="AQ5" s="86" t="s">
        <v>236</v>
      </c>
      <c r="AR5" s="13" t="s">
        <v>235</v>
      </c>
      <c r="AS5" s="15" t="s">
        <v>71</v>
      </c>
      <c r="AT5" s="15">
        <v>1</v>
      </c>
      <c r="AU5" s="81">
        <v>0</v>
      </c>
      <c r="AV5" s="77">
        <v>1</v>
      </c>
      <c r="AW5" s="206">
        <f>+AU5/AV5</f>
        <v>0</v>
      </c>
      <c r="AX5" s="238"/>
      <c r="AY5" s="195" t="s">
        <v>470</v>
      </c>
      <c r="AZ5" s="86" t="s">
        <v>236</v>
      </c>
      <c r="BA5" s="13" t="s">
        <v>235</v>
      </c>
    </row>
    <row r="6" spans="1:53" ht="66" customHeight="1" x14ac:dyDescent="0.2">
      <c r="A6" s="258"/>
      <c r="B6" s="267" t="s">
        <v>121</v>
      </c>
      <c r="C6" s="260" t="s">
        <v>20</v>
      </c>
      <c r="D6" s="56">
        <v>1</v>
      </c>
      <c r="E6" s="55" t="s">
        <v>248</v>
      </c>
      <c r="F6" s="109"/>
      <c r="G6" s="109"/>
      <c r="H6" s="109"/>
      <c r="I6" s="109"/>
      <c r="J6" s="109"/>
      <c r="K6" s="109"/>
      <c r="L6" s="110"/>
      <c r="M6" s="110"/>
      <c r="N6" s="110"/>
      <c r="O6" s="110"/>
      <c r="P6" s="110"/>
      <c r="Q6" s="110"/>
      <c r="R6" s="66" t="s">
        <v>23</v>
      </c>
      <c r="S6" s="56" t="s">
        <v>196</v>
      </c>
      <c r="T6" s="14" t="s">
        <v>155</v>
      </c>
      <c r="U6" s="17">
        <v>0.9</v>
      </c>
      <c r="V6" s="186">
        <v>1401197003</v>
      </c>
      <c r="W6" s="187">
        <v>4123299107</v>
      </c>
      <c r="X6" s="75">
        <f t="shared" ref="X6:X78" si="0">+V6/W6</f>
        <v>0.33982424428565716</v>
      </c>
      <c r="Y6" s="239"/>
      <c r="Z6" s="182" t="s">
        <v>324</v>
      </c>
      <c r="AA6" s="14" t="s">
        <v>155</v>
      </c>
      <c r="AB6" s="17">
        <v>0.9</v>
      </c>
      <c r="AC6" s="186">
        <v>724119189</v>
      </c>
      <c r="AD6" s="187">
        <v>4123299107</v>
      </c>
      <c r="AE6" s="202">
        <f t="shared" ref="AE6:AE78" si="1">+AC6/AD6</f>
        <v>0.17561645910447893</v>
      </c>
      <c r="AF6" s="239"/>
      <c r="AG6" s="182" t="s">
        <v>382</v>
      </c>
      <c r="AH6" s="87" t="s">
        <v>88</v>
      </c>
      <c r="AI6" s="57" t="s">
        <v>85</v>
      </c>
      <c r="AJ6" s="14" t="s">
        <v>155</v>
      </c>
      <c r="AK6" s="17">
        <v>0.9</v>
      </c>
      <c r="AL6" s="186">
        <v>761235197</v>
      </c>
      <c r="AM6" s="187">
        <v>4123299107</v>
      </c>
      <c r="AN6" s="206">
        <f t="shared" ref="AN6:AN78" si="2">+AL6/AM6</f>
        <v>0.1846179908965794</v>
      </c>
      <c r="AO6" s="239"/>
      <c r="AP6" s="182" t="s">
        <v>472</v>
      </c>
      <c r="AQ6" s="87" t="s">
        <v>88</v>
      </c>
      <c r="AR6" s="57" t="s">
        <v>85</v>
      </c>
      <c r="AS6" s="14" t="s">
        <v>155</v>
      </c>
      <c r="AT6" s="17">
        <v>0.9</v>
      </c>
      <c r="AU6" s="186">
        <v>1236747715</v>
      </c>
      <c r="AV6" s="187">
        <v>4123299104</v>
      </c>
      <c r="AW6" s="206">
        <f t="shared" ref="AW6:AW78" si="3">+AU6/AV6</f>
        <v>0.29994130520394091</v>
      </c>
      <c r="AX6" s="239"/>
      <c r="AY6" s="182" t="s">
        <v>462</v>
      </c>
      <c r="AZ6" s="87" t="s">
        <v>88</v>
      </c>
      <c r="BA6" s="57" t="s">
        <v>85</v>
      </c>
    </row>
    <row r="7" spans="1:53" ht="46.5" customHeight="1" x14ac:dyDescent="0.2">
      <c r="A7" s="258"/>
      <c r="B7" s="268"/>
      <c r="C7" s="261"/>
      <c r="D7" s="56">
        <v>2</v>
      </c>
      <c r="E7" s="55" t="s">
        <v>24</v>
      </c>
      <c r="F7" s="23"/>
      <c r="G7" s="23"/>
      <c r="H7" s="23"/>
      <c r="I7" s="23"/>
      <c r="J7" s="23"/>
      <c r="K7" s="49"/>
      <c r="L7" s="22"/>
      <c r="M7" s="22"/>
      <c r="N7" s="22"/>
      <c r="O7" s="22"/>
      <c r="P7" s="22"/>
      <c r="Q7" s="110"/>
      <c r="R7" s="66" t="s">
        <v>25</v>
      </c>
      <c r="S7" s="56" t="s">
        <v>196</v>
      </c>
      <c r="T7" s="14" t="s">
        <v>72</v>
      </c>
      <c r="U7" s="17">
        <v>0.9</v>
      </c>
      <c r="V7" s="186">
        <v>720602433</v>
      </c>
      <c r="W7" s="187">
        <v>4123299104</v>
      </c>
      <c r="X7" s="75">
        <f t="shared" si="0"/>
        <v>0.17476356064030032</v>
      </c>
      <c r="Y7" s="239"/>
      <c r="Z7" s="182" t="s">
        <v>325</v>
      </c>
      <c r="AA7" s="14" t="s">
        <v>72</v>
      </c>
      <c r="AB7" s="17">
        <v>0.9</v>
      </c>
      <c r="AC7" s="186">
        <v>1669036333</v>
      </c>
      <c r="AD7" s="187">
        <v>4123299104</v>
      </c>
      <c r="AE7" s="202">
        <f t="shared" si="1"/>
        <v>0.40478177568560886</v>
      </c>
      <c r="AF7" s="239"/>
      <c r="AG7" s="182" t="s">
        <v>405</v>
      </c>
      <c r="AH7" s="87" t="s">
        <v>88</v>
      </c>
      <c r="AI7" s="57" t="s">
        <v>160</v>
      </c>
      <c r="AJ7" s="14" t="s">
        <v>72</v>
      </c>
      <c r="AK7" s="17">
        <v>0.9</v>
      </c>
      <c r="AL7" s="186">
        <v>809730538</v>
      </c>
      <c r="AM7" s="187">
        <v>4123299104</v>
      </c>
      <c r="AN7" s="206">
        <f t="shared" si="2"/>
        <v>0.19637928696816653</v>
      </c>
      <c r="AO7" s="239"/>
      <c r="AP7" s="182" t="s">
        <v>471</v>
      </c>
      <c r="AQ7" s="87" t="s">
        <v>88</v>
      </c>
      <c r="AR7" s="57" t="s">
        <v>160</v>
      </c>
      <c r="AS7" s="14" t="s">
        <v>72</v>
      </c>
      <c r="AT7" s="17">
        <v>0.9</v>
      </c>
      <c r="AU7" s="186">
        <v>1585349474</v>
      </c>
      <c r="AV7" s="187">
        <v>4123299104</v>
      </c>
      <c r="AW7" s="206">
        <f t="shared" si="3"/>
        <v>0.38448568343297174</v>
      </c>
      <c r="AX7" s="239"/>
      <c r="AY7" s="182" t="s">
        <v>463</v>
      </c>
      <c r="AZ7" s="87" t="s">
        <v>88</v>
      </c>
      <c r="BA7" s="57" t="s">
        <v>160</v>
      </c>
    </row>
    <row r="8" spans="1:53" ht="78" customHeight="1" x14ac:dyDescent="0.2">
      <c r="A8" s="258"/>
      <c r="B8" s="268"/>
      <c r="C8" s="261"/>
      <c r="D8" s="56">
        <v>3</v>
      </c>
      <c r="E8" s="55" t="s">
        <v>197</v>
      </c>
      <c r="F8" s="109"/>
      <c r="G8" s="109"/>
      <c r="H8" s="109"/>
      <c r="I8" s="109"/>
      <c r="J8" s="109"/>
      <c r="K8" s="109"/>
      <c r="L8" s="110"/>
      <c r="M8" s="110"/>
      <c r="N8" s="110"/>
      <c r="O8" s="110"/>
      <c r="P8" s="110"/>
      <c r="Q8" s="110"/>
      <c r="R8" s="55" t="s">
        <v>157</v>
      </c>
      <c r="S8" s="56" t="s">
        <v>196</v>
      </c>
      <c r="T8" s="56" t="s">
        <v>159</v>
      </c>
      <c r="U8" s="155">
        <v>12</v>
      </c>
      <c r="V8" s="81">
        <v>3</v>
      </c>
      <c r="W8" s="77">
        <v>3</v>
      </c>
      <c r="X8" s="75">
        <f t="shared" si="0"/>
        <v>1</v>
      </c>
      <c r="Y8" s="239"/>
      <c r="Z8" s="181" t="s">
        <v>326</v>
      </c>
      <c r="AA8" s="56" t="s">
        <v>159</v>
      </c>
      <c r="AB8" s="155">
        <v>12</v>
      </c>
      <c r="AC8" s="81">
        <v>3</v>
      </c>
      <c r="AD8" s="77">
        <v>3</v>
      </c>
      <c r="AE8" s="202">
        <f t="shared" si="1"/>
        <v>1</v>
      </c>
      <c r="AF8" s="239"/>
      <c r="AG8" s="181" t="s">
        <v>406</v>
      </c>
      <c r="AH8" s="87" t="s">
        <v>88</v>
      </c>
      <c r="AI8" s="57" t="s">
        <v>89</v>
      </c>
      <c r="AJ8" s="56" t="s">
        <v>159</v>
      </c>
      <c r="AK8" s="155">
        <v>12</v>
      </c>
      <c r="AL8" s="81">
        <v>3</v>
      </c>
      <c r="AM8" s="77">
        <v>3</v>
      </c>
      <c r="AN8" s="206">
        <f t="shared" si="2"/>
        <v>1</v>
      </c>
      <c r="AO8" s="239"/>
      <c r="AP8" s="181" t="s">
        <v>473</v>
      </c>
      <c r="AQ8" s="87" t="s">
        <v>88</v>
      </c>
      <c r="AR8" s="57" t="s">
        <v>89</v>
      </c>
      <c r="AS8" s="56" t="s">
        <v>159</v>
      </c>
      <c r="AT8" s="155">
        <v>12</v>
      </c>
      <c r="AU8" s="81">
        <v>3</v>
      </c>
      <c r="AV8" s="77">
        <v>3</v>
      </c>
      <c r="AW8" s="206">
        <f t="shared" si="3"/>
        <v>1</v>
      </c>
      <c r="AX8" s="239"/>
      <c r="AY8" s="181" t="s">
        <v>464</v>
      </c>
      <c r="AZ8" s="87" t="s">
        <v>88</v>
      </c>
      <c r="BA8" s="57" t="s">
        <v>89</v>
      </c>
    </row>
    <row r="9" spans="1:53" ht="120" customHeight="1" x14ac:dyDescent="0.2">
      <c r="A9" s="258"/>
      <c r="B9" s="268"/>
      <c r="C9" s="261"/>
      <c r="D9" s="56">
        <v>4</v>
      </c>
      <c r="E9" s="55" t="s">
        <v>249</v>
      </c>
      <c r="F9" s="110"/>
      <c r="G9" s="110"/>
      <c r="H9" s="110"/>
      <c r="I9" s="110"/>
      <c r="J9" s="110"/>
      <c r="K9" s="110"/>
      <c r="L9" s="110"/>
      <c r="M9" s="110"/>
      <c r="N9" s="110"/>
      <c r="O9" s="110"/>
      <c r="P9" s="110"/>
      <c r="Q9" s="110"/>
      <c r="R9" s="66" t="s">
        <v>26</v>
      </c>
      <c r="S9" s="15" t="s">
        <v>205</v>
      </c>
      <c r="T9" s="14" t="s">
        <v>27</v>
      </c>
      <c r="U9" s="15">
        <v>12</v>
      </c>
      <c r="V9" s="81">
        <v>0</v>
      </c>
      <c r="W9" s="77">
        <v>3</v>
      </c>
      <c r="X9" s="75">
        <f t="shared" si="0"/>
        <v>0</v>
      </c>
      <c r="Y9" s="239"/>
      <c r="Z9" s="188" t="s">
        <v>327</v>
      </c>
      <c r="AA9" s="14" t="s">
        <v>27</v>
      </c>
      <c r="AB9" s="15">
        <v>12</v>
      </c>
      <c r="AC9" s="81">
        <v>3</v>
      </c>
      <c r="AD9" s="77">
        <v>3</v>
      </c>
      <c r="AE9" s="202">
        <f t="shared" si="1"/>
        <v>1</v>
      </c>
      <c r="AF9" s="239"/>
      <c r="AG9" s="188" t="s">
        <v>407</v>
      </c>
      <c r="AH9" s="87" t="s">
        <v>88</v>
      </c>
      <c r="AI9" s="57" t="s">
        <v>89</v>
      </c>
      <c r="AJ9" s="14" t="s">
        <v>27</v>
      </c>
      <c r="AK9" s="15">
        <v>12</v>
      </c>
      <c r="AL9" s="81">
        <v>3</v>
      </c>
      <c r="AM9" s="77">
        <v>3</v>
      </c>
      <c r="AN9" s="206">
        <f t="shared" si="2"/>
        <v>1</v>
      </c>
      <c r="AO9" s="239"/>
      <c r="AP9" s="188" t="s">
        <v>474</v>
      </c>
      <c r="AQ9" s="87" t="s">
        <v>88</v>
      </c>
      <c r="AR9" s="57" t="s">
        <v>89</v>
      </c>
      <c r="AS9" s="14" t="s">
        <v>27</v>
      </c>
      <c r="AT9" s="15">
        <v>12</v>
      </c>
      <c r="AU9" s="81">
        <v>3</v>
      </c>
      <c r="AV9" s="77">
        <v>3</v>
      </c>
      <c r="AW9" s="206">
        <f t="shared" si="3"/>
        <v>1</v>
      </c>
      <c r="AX9" s="239"/>
      <c r="AY9" s="188" t="s">
        <v>465</v>
      </c>
      <c r="AZ9" s="87" t="s">
        <v>88</v>
      </c>
      <c r="BA9" s="57" t="s">
        <v>89</v>
      </c>
    </row>
    <row r="10" spans="1:53" ht="122.25" customHeight="1" x14ac:dyDescent="0.2">
      <c r="A10" s="258"/>
      <c r="B10" s="268"/>
      <c r="C10" s="261"/>
      <c r="D10" s="56">
        <v>5</v>
      </c>
      <c r="E10" s="11" t="s">
        <v>250</v>
      </c>
      <c r="F10" s="110"/>
      <c r="G10" s="110"/>
      <c r="H10" s="110"/>
      <c r="I10" s="110"/>
      <c r="J10" s="110"/>
      <c r="K10" s="110"/>
      <c r="L10" s="110"/>
      <c r="M10" s="110"/>
      <c r="N10" s="110"/>
      <c r="O10" s="110"/>
      <c r="P10" s="110"/>
      <c r="Q10" s="110"/>
      <c r="R10" s="66" t="s">
        <v>28</v>
      </c>
      <c r="S10" s="15" t="s">
        <v>205</v>
      </c>
      <c r="T10" s="14" t="s">
        <v>73</v>
      </c>
      <c r="U10" s="15">
        <v>12</v>
      </c>
      <c r="V10" s="81">
        <v>0</v>
      </c>
      <c r="W10" s="77">
        <v>3</v>
      </c>
      <c r="X10" s="75">
        <f t="shared" si="0"/>
        <v>0</v>
      </c>
      <c r="Y10" s="239"/>
      <c r="Z10" s="188" t="s">
        <v>328</v>
      </c>
      <c r="AA10" s="14" t="s">
        <v>73</v>
      </c>
      <c r="AB10" s="15">
        <v>12</v>
      </c>
      <c r="AC10" s="81">
        <v>3</v>
      </c>
      <c r="AD10" s="77">
        <v>3</v>
      </c>
      <c r="AE10" s="202">
        <f t="shared" si="1"/>
        <v>1</v>
      </c>
      <c r="AF10" s="239"/>
      <c r="AG10" s="188" t="s">
        <v>408</v>
      </c>
      <c r="AH10" s="87" t="s">
        <v>88</v>
      </c>
      <c r="AI10" s="57" t="s">
        <v>89</v>
      </c>
      <c r="AJ10" s="14" t="s">
        <v>73</v>
      </c>
      <c r="AK10" s="15">
        <v>12</v>
      </c>
      <c r="AL10" s="81">
        <v>3</v>
      </c>
      <c r="AM10" s="77">
        <v>3</v>
      </c>
      <c r="AN10" s="206">
        <f t="shared" si="2"/>
        <v>1</v>
      </c>
      <c r="AO10" s="239"/>
      <c r="AP10" s="188" t="s">
        <v>475</v>
      </c>
      <c r="AQ10" s="87" t="s">
        <v>88</v>
      </c>
      <c r="AR10" s="57" t="s">
        <v>89</v>
      </c>
      <c r="AS10" s="14" t="s">
        <v>73</v>
      </c>
      <c r="AT10" s="15">
        <v>12</v>
      </c>
      <c r="AU10" s="81">
        <v>2</v>
      </c>
      <c r="AV10" s="77">
        <v>3</v>
      </c>
      <c r="AW10" s="206">
        <f t="shared" si="3"/>
        <v>0.66666666666666663</v>
      </c>
      <c r="AX10" s="239"/>
      <c r="AY10" s="188" t="s">
        <v>466</v>
      </c>
      <c r="AZ10" s="87" t="s">
        <v>88</v>
      </c>
      <c r="BA10" s="57" t="s">
        <v>89</v>
      </c>
    </row>
    <row r="11" spans="1:53" ht="120" x14ac:dyDescent="0.2">
      <c r="A11" s="258"/>
      <c r="B11" s="268"/>
      <c r="C11" s="261"/>
      <c r="D11" s="56">
        <v>6</v>
      </c>
      <c r="E11" s="55" t="s">
        <v>251</v>
      </c>
      <c r="F11" s="24"/>
      <c r="G11" s="24"/>
      <c r="H11" s="24"/>
      <c r="I11" s="50"/>
      <c r="J11" s="110"/>
      <c r="K11" s="24"/>
      <c r="L11" s="24"/>
      <c r="M11" s="24"/>
      <c r="N11" s="24"/>
      <c r="O11" s="24"/>
      <c r="P11" s="24"/>
      <c r="Q11" s="24"/>
      <c r="R11" s="263" t="s">
        <v>29</v>
      </c>
      <c r="S11" s="134" t="s">
        <v>196</v>
      </c>
      <c r="T11" s="14" t="s">
        <v>129</v>
      </c>
      <c r="U11" s="15">
        <v>1</v>
      </c>
      <c r="V11" s="81">
        <v>0</v>
      </c>
      <c r="W11" s="77">
        <v>1</v>
      </c>
      <c r="X11" s="75">
        <f t="shared" si="0"/>
        <v>0</v>
      </c>
      <c r="Y11" s="239"/>
      <c r="Z11" s="188" t="s">
        <v>329</v>
      </c>
      <c r="AA11" s="14" t="s">
        <v>129</v>
      </c>
      <c r="AB11" s="15">
        <v>1</v>
      </c>
      <c r="AC11" s="81">
        <v>1</v>
      </c>
      <c r="AD11" s="77">
        <v>1</v>
      </c>
      <c r="AE11" s="202">
        <f t="shared" si="1"/>
        <v>1</v>
      </c>
      <c r="AF11" s="239"/>
      <c r="AG11" s="188" t="s">
        <v>430</v>
      </c>
      <c r="AH11" s="87" t="s">
        <v>88</v>
      </c>
      <c r="AI11" s="57" t="s">
        <v>89</v>
      </c>
      <c r="AJ11" s="14" t="s">
        <v>129</v>
      </c>
      <c r="AK11" s="15">
        <v>1</v>
      </c>
      <c r="AL11" s="81">
        <v>0</v>
      </c>
      <c r="AM11" s="77">
        <v>1</v>
      </c>
      <c r="AN11" s="206">
        <f t="shared" si="2"/>
        <v>0</v>
      </c>
      <c r="AO11" s="239"/>
      <c r="AP11" s="188" t="s">
        <v>467</v>
      </c>
      <c r="AQ11" s="87" t="s">
        <v>88</v>
      </c>
      <c r="AR11" s="57" t="s">
        <v>89</v>
      </c>
      <c r="AS11" s="14" t="s">
        <v>129</v>
      </c>
      <c r="AT11" s="15">
        <v>1</v>
      </c>
      <c r="AU11" s="81">
        <v>0</v>
      </c>
      <c r="AV11" s="77">
        <v>1</v>
      </c>
      <c r="AW11" s="206">
        <f t="shared" si="3"/>
        <v>0</v>
      </c>
      <c r="AX11" s="239"/>
      <c r="AY11" s="188" t="s">
        <v>467</v>
      </c>
      <c r="AZ11" s="87" t="s">
        <v>88</v>
      </c>
      <c r="BA11" s="57" t="s">
        <v>89</v>
      </c>
    </row>
    <row r="12" spans="1:53" ht="111" customHeight="1" x14ac:dyDescent="0.2">
      <c r="A12" s="258"/>
      <c r="B12" s="268"/>
      <c r="C12" s="261"/>
      <c r="D12" s="56">
        <v>7</v>
      </c>
      <c r="E12" s="105" t="s">
        <v>13</v>
      </c>
      <c r="F12" s="24"/>
      <c r="G12" s="24"/>
      <c r="H12" s="24"/>
      <c r="I12" s="50"/>
      <c r="J12" s="110"/>
      <c r="K12" s="5"/>
      <c r="L12" s="110"/>
      <c r="M12" s="24"/>
      <c r="N12" s="24"/>
      <c r="O12" s="5"/>
      <c r="P12" s="24"/>
      <c r="Q12" s="5"/>
      <c r="R12" s="264"/>
      <c r="S12" s="56" t="s">
        <v>196</v>
      </c>
      <c r="T12" s="14" t="s">
        <v>31</v>
      </c>
      <c r="U12" s="15">
        <v>2</v>
      </c>
      <c r="V12" s="81">
        <v>0</v>
      </c>
      <c r="W12" s="77">
        <v>2</v>
      </c>
      <c r="X12" s="75">
        <f t="shared" si="0"/>
        <v>0</v>
      </c>
      <c r="Y12" s="239"/>
      <c r="Z12" s="188" t="s">
        <v>330</v>
      </c>
      <c r="AA12" s="14" t="s">
        <v>31</v>
      </c>
      <c r="AB12" s="15">
        <v>2</v>
      </c>
      <c r="AC12" s="81">
        <v>1</v>
      </c>
      <c r="AD12" s="77">
        <v>2</v>
      </c>
      <c r="AE12" s="202">
        <f t="shared" si="1"/>
        <v>0.5</v>
      </c>
      <c r="AF12" s="239"/>
      <c r="AG12" s="188" t="s">
        <v>409</v>
      </c>
      <c r="AH12" s="87" t="s">
        <v>88</v>
      </c>
      <c r="AI12" s="57" t="s">
        <v>89</v>
      </c>
      <c r="AJ12" s="14" t="s">
        <v>31</v>
      </c>
      <c r="AK12" s="15">
        <v>2</v>
      </c>
      <c r="AL12" s="81">
        <v>1</v>
      </c>
      <c r="AM12" s="77">
        <v>2</v>
      </c>
      <c r="AN12" s="206">
        <f t="shared" si="2"/>
        <v>0.5</v>
      </c>
      <c r="AO12" s="239"/>
      <c r="AP12" s="188" t="s">
        <v>476</v>
      </c>
      <c r="AQ12" s="87" t="s">
        <v>88</v>
      </c>
      <c r="AR12" s="57" t="s">
        <v>89</v>
      </c>
      <c r="AS12" s="14" t="s">
        <v>31</v>
      </c>
      <c r="AT12" s="15">
        <v>2</v>
      </c>
      <c r="AU12" s="81">
        <v>0</v>
      </c>
      <c r="AV12" s="77">
        <v>2</v>
      </c>
      <c r="AW12" s="206">
        <f t="shared" si="3"/>
        <v>0</v>
      </c>
      <c r="AX12" s="239"/>
      <c r="AY12" s="188" t="s">
        <v>468</v>
      </c>
      <c r="AZ12" s="87" t="s">
        <v>88</v>
      </c>
      <c r="BA12" s="57" t="s">
        <v>89</v>
      </c>
    </row>
    <row r="13" spans="1:53" ht="136.5" customHeight="1" x14ac:dyDescent="0.2">
      <c r="A13" s="258"/>
      <c r="B13" s="268"/>
      <c r="C13" s="261"/>
      <c r="D13" s="56">
        <v>8</v>
      </c>
      <c r="E13" s="55" t="s">
        <v>222</v>
      </c>
      <c r="F13" s="110"/>
      <c r="G13" s="24"/>
      <c r="H13" s="24"/>
      <c r="I13" s="50"/>
      <c r="J13" s="110"/>
      <c r="K13" s="24"/>
      <c r="L13" s="110"/>
      <c r="M13" s="24"/>
      <c r="N13" s="24"/>
      <c r="O13" s="110"/>
      <c r="P13" s="24"/>
      <c r="Q13" s="24"/>
      <c r="R13" s="56" t="s">
        <v>161</v>
      </c>
      <c r="S13" s="56" t="s">
        <v>205</v>
      </c>
      <c r="T13" s="56" t="s">
        <v>162</v>
      </c>
      <c r="U13" s="15">
        <v>4</v>
      </c>
      <c r="V13" s="81">
        <v>0</v>
      </c>
      <c r="W13" s="77">
        <v>4</v>
      </c>
      <c r="X13" s="75">
        <f t="shared" si="0"/>
        <v>0</v>
      </c>
      <c r="Y13" s="239"/>
      <c r="Z13" s="188" t="s">
        <v>328</v>
      </c>
      <c r="AA13" s="56" t="s">
        <v>162</v>
      </c>
      <c r="AB13" s="15">
        <v>4</v>
      </c>
      <c r="AC13" s="81">
        <v>2</v>
      </c>
      <c r="AD13" s="77">
        <v>4</v>
      </c>
      <c r="AE13" s="202">
        <f t="shared" si="1"/>
        <v>0.5</v>
      </c>
      <c r="AF13" s="239"/>
      <c r="AG13" s="188" t="s">
        <v>410</v>
      </c>
      <c r="AH13" s="87" t="s">
        <v>88</v>
      </c>
      <c r="AI13" s="57" t="s">
        <v>89</v>
      </c>
      <c r="AJ13" s="56" t="s">
        <v>162</v>
      </c>
      <c r="AK13" s="15">
        <v>4</v>
      </c>
      <c r="AL13" s="81">
        <v>1</v>
      </c>
      <c r="AM13" s="77">
        <v>4</v>
      </c>
      <c r="AN13" s="206">
        <f t="shared" si="2"/>
        <v>0.25</v>
      </c>
      <c r="AO13" s="239"/>
      <c r="AP13" s="188" t="s">
        <v>477</v>
      </c>
      <c r="AQ13" s="87" t="s">
        <v>88</v>
      </c>
      <c r="AR13" s="57" t="s">
        <v>89</v>
      </c>
      <c r="AS13" s="56" t="s">
        <v>162</v>
      </c>
      <c r="AT13" s="15">
        <v>4</v>
      </c>
      <c r="AU13" s="81">
        <v>1</v>
      </c>
      <c r="AV13" s="77">
        <v>4</v>
      </c>
      <c r="AW13" s="206">
        <f t="shared" si="3"/>
        <v>0.25</v>
      </c>
      <c r="AX13" s="239"/>
      <c r="AY13" s="188" t="s">
        <v>469</v>
      </c>
      <c r="AZ13" s="87" t="s">
        <v>88</v>
      </c>
      <c r="BA13" s="57" t="s">
        <v>89</v>
      </c>
    </row>
    <row r="14" spans="1:53" ht="192" x14ac:dyDescent="0.2">
      <c r="A14" s="258"/>
      <c r="B14" s="268"/>
      <c r="C14" s="262"/>
      <c r="D14" s="56">
        <v>9</v>
      </c>
      <c r="E14" s="55" t="s">
        <v>223</v>
      </c>
      <c r="F14" s="111"/>
      <c r="G14" s="111"/>
      <c r="H14" s="111"/>
      <c r="I14" s="110"/>
      <c r="J14" s="111"/>
      <c r="K14" s="111"/>
      <c r="L14" s="110"/>
      <c r="M14" s="111"/>
      <c r="N14" s="111"/>
      <c r="O14" s="111"/>
      <c r="P14" s="111"/>
      <c r="Q14" s="111"/>
      <c r="R14" s="148" t="s">
        <v>213</v>
      </c>
      <c r="S14" s="148" t="s">
        <v>205</v>
      </c>
      <c r="T14" s="56" t="s">
        <v>224</v>
      </c>
      <c r="U14" s="144">
        <v>1</v>
      </c>
      <c r="V14" s="81">
        <v>4</v>
      </c>
      <c r="W14" s="77">
        <v>5</v>
      </c>
      <c r="X14" s="75">
        <f t="shared" si="0"/>
        <v>0.8</v>
      </c>
      <c r="Y14" s="239"/>
      <c r="Z14" s="183" t="s">
        <v>533</v>
      </c>
      <c r="AA14" s="56" t="s">
        <v>224</v>
      </c>
      <c r="AB14" s="144">
        <v>1</v>
      </c>
      <c r="AC14" s="81">
        <v>5</v>
      </c>
      <c r="AD14" s="77">
        <v>5</v>
      </c>
      <c r="AE14" s="202">
        <f t="shared" si="1"/>
        <v>1</v>
      </c>
      <c r="AF14" s="239"/>
      <c r="AG14" s="220" t="s">
        <v>534</v>
      </c>
      <c r="AH14" s="87" t="s">
        <v>88</v>
      </c>
      <c r="AI14" s="57" t="s">
        <v>92</v>
      </c>
      <c r="AJ14" s="56" t="s">
        <v>224</v>
      </c>
      <c r="AK14" s="144">
        <v>1</v>
      </c>
      <c r="AL14" s="81">
        <v>7</v>
      </c>
      <c r="AM14" s="77">
        <v>7</v>
      </c>
      <c r="AN14" s="206">
        <f t="shared" si="2"/>
        <v>1</v>
      </c>
      <c r="AO14" s="239"/>
      <c r="AP14" s="183" t="s">
        <v>535</v>
      </c>
      <c r="AQ14" s="87" t="s">
        <v>88</v>
      </c>
      <c r="AR14" s="57" t="s">
        <v>92</v>
      </c>
      <c r="AS14" s="56" t="s">
        <v>224</v>
      </c>
      <c r="AT14" s="144">
        <v>1</v>
      </c>
      <c r="AU14" s="81">
        <v>3</v>
      </c>
      <c r="AV14" s="77">
        <v>3</v>
      </c>
      <c r="AW14" s="206">
        <f t="shared" si="3"/>
        <v>1</v>
      </c>
      <c r="AX14" s="239"/>
      <c r="AY14" s="183" t="s">
        <v>536</v>
      </c>
      <c r="AZ14" s="87" t="s">
        <v>88</v>
      </c>
      <c r="BA14" s="57" t="s">
        <v>92</v>
      </c>
    </row>
    <row r="15" spans="1:53" ht="67.5" customHeight="1" x14ac:dyDescent="0.2">
      <c r="A15" s="258"/>
      <c r="B15" s="268"/>
      <c r="C15" s="260" t="s">
        <v>118</v>
      </c>
      <c r="D15" s="56">
        <v>1</v>
      </c>
      <c r="E15" s="55" t="s">
        <v>252</v>
      </c>
      <c r="F15" s="111"/>
      <c r="G15" s="5"/>
      <c r="H15" s="21"/>
      <c r="I15" s="21"/>
      <c r="J15" s="21"/>
      <c r="K15" s="21"/>
      <c r="L15" s="22"/>
      <c r="M15" s="22"/>
      <c r="N15" s="22"/>
      <c r="O15" s="22"/>
      <c r="P15" s="22"/>
      <c r="Q15" s="50"/>
      <c r="R15" s="56" t="s">
        <v>9</v>
      </c>
      <c r="S15" s="14" t="s">
        <v>196</v>
      </c>
      <c r="T15" s="14" t="s">
        <v>30</v>
      </c>
      <c r="U15" s="14">
        <v>1</v>
      </c>
      <c r="V15" s="81">
        <v>1</v>
      </c>
      <c r="W15" s="77">
        <v>1</v>
      </c>
      <c r="X15" s="75">
        <f t="shared" si="0"/>
        <v>1</v>
      </c>
      <c r="Y15" s="239"/>
      <c r="Z15" s="181" t="s">
        <v>331</v>
      </c>
      <c r="AA15" s="14" t="s">
        <v>30</v>
      </c>
      <c r="AB15" s="14">
        <v>1</v>
      </c>
      <c r="AC15" s="81">
        <v>0</v>
      </c>
      <c r="AD15" s="77">
        <v>1</v>
      </c>
      <c r="AE15" s="202">
        <f t="shared" si="1"/>
        <v>0</v>
      </c>
      <c r="AF15" s="239"/>
      <c r="AG15" s="181" t="s">
        <v>377</v>
      </c>
      <c r="AH15" s="87" t="s">
        <v>90</v>
      </c>
      <c r="AI15" s="57" t="s">
        <v>114</v>
      </c>
      <c r="AJ15" s="14" t="s">
        <v>30</v>
      </c>
      <c r="AK15" s="14">
        <v>1</v>
      </c>
      <c r="AL15" s="81">
        <v>0</v>
      </c>
      <c r="AM15" s="77">
        <v>1</v>
      </c>
      <c r="AN15" s="206">
        <f t="shared" si="2"/>
        <v>0</v>
      </c>
      <c r="AO15" s="239"/>
      <c r="AP15" s="227" t="s">
        <v>478</v>
      </c>
      <c r="AQ15" s="87" t="s">
        <v>90</v>
      </c>
      <c r="AR15" s="57" t="s">
        <v>114</v>
      </c>
      <c r="AS15" s="14" t="s">
        <v>30</v>
      </c>
      <c r="AT15" s="14">
        <v>1</v>
      </c>
      <c r="AU15" s="81">
        <v>0</v>
      </c>
      <c r="AV15" s="77">
        <v>1</v>
      </c>
      <c r="AW15" s="206">
        <f t="shared" si="3"/>
        <v>0</v>
      </c>
      <c r="AX15" s="239"/>
      <c r="AY15" s="227" t="s">
        <v>478</v>
      </c>
      <c r="AZ15" s="87" t="s">
        <v>90</v>
      </c>
      <c r="BA15" s="57" t="s">
        <v>114</v>
      </c>
    </row>
    <row r="16" spans="1:53" ht="204" x14ac:dyDescent="0.2">
      <c r="A16" s="258"/>
      <c r="B16" s="268"/>
      <c r="C16" s="261"/>
      <c r="D16" s="56">
        <v>2</v>
      </c>
      <c r="E16" s="138" t="s">
        <v>253</v>
      </c>
      <c r="F16" s="111"/>
      <c r="G16" s="111"/>
      <c r="H16" s="111"/>
      <c r="I16" s="111"/>
      <c r="J16" s="111"/>
      <c r="K16" s="111"/>
      <c r="L16" s="111"/>
      <c r="M16" s="111"/>
      <c r="N16" s="111"/>
      <c r="O16" s="111"/>
      <c r="P16" s="111"/>
      <c r="Q16" s="111"/>
      <c r="R16" s="56" t="s">
        <v>6</v>
      </c>
      <c r="S16" s="14" t="s">
        <v>205</v>
      </c>
      <c r="T16" s="14" t="s">
        <v>32</v>
      </c>
      <c r="U16" s="144">
        <v>0.9</v>
      </c>
      <c r="V16" s="230">
        <v>816590468</v>
      </c>
      <c r="W16" s="190">
        <v>1151070713</v>
      </c>
      <c r="X16" s="75">
        <f t="shared" si="0"/>
        <v>0.70941816065473995</v>
      </c>
      <c r="Y16" s="239"/>
      <c r="Z16" s="231" t="s">
        <v>519</v>
      </c>
      <c r="AA16" s="14" t="s">
        <v>32</v>
      </c>
      <c r="AB16" s="144">
        <v>0.9</v>
      </c>
      <c r="AC16" s="232">
        <v>-70886400</v>
      </c>
      <c r="AD16" s="190">
        <v>1151070713</v>
      </c>
      <c r="AE16" s="202">
        <f t="shared" si="1"/>
        <v>-6.1583010669475698E-2</v>
      </c>
      <c r="AF16" s="239"/>
      <c r="AG16" s="233" t="s">
        <v>520</v>
      </c>
      <c r="AH16" s="87" t="s">
        <v>90</v>
      </c>
      <c r="AI16" s="57" t="s">
        <v>114</v>
      </c>
      <c r="AJ16" s="14" t="s">
        <v>32</v>
      </c>
      <c r="AK16" s="144">
        <v>0.9</v>
      </c>
      <c r="AL16" s="234">
        <v>158030294</v>
      </c>
      <c r="AM16" s="190">
        <v>1151070713</v>
      </c>
      <c r="AN16" s="206">
        <f t="shared" si="2"/>
        <v>0.13728982261057665</v>
      </c>
      <c r="AO16" s="239"/>
      <c r="AP16" s="235" t="s">
        <v>521</v>
      </c>
      <c r="AQ16" s="87" t="s">
        <v>90</v>
      </c>
      <c r="AR16" s="57" t="s">
        <v>114</v>
      </c>
      <c r="AS16" s="14" t="s">
        <v>32</v>
      </c>
      <c r="AT16" s="144">
        <v>0.9</v>
      </c>
      <c r="AU16" s="236">
        <v>228341772</v>
      </c>
      <c r="AV16" s="190">
        <v>1238289368</v>
      </c>
      <c r="AW16" s="206">
        <f t="shared" si="3"/>
        <v>0.18440097920634008</v>
      </c>
      <c r="AX16" s="239"/>
      <c r="AY16" s="237" t="s">
        <v>522</v>
      </c>
      <c r="AZ16" s="87" t="s">
        <v>90</v>
      </c>
      <c r="BA16" s="57" t="s">
        <v>114</v>
      </c>
    </row>
    <row r="17" spans="1:53" ht="264" x14ac:dyDescent="0.2">
      <c r="A17" s="258"/>
      <c r="B17" s="268"/>
      <c r="C17" s="261"/>
      <c r="D17" s="56">
        <v>3</v>
      </c>
      <c r="E17" s="55" t="s">
        <v>223</v>
      </c>
      <c r="F17" s="111"/>
      <c r="G17" s="111"/>
      <c r="H17" s="111"/>
      <c r="I17" s="110"/>
      <c r="J17" s="111"/>
      <c r="K17" s="111"/>
      <c r="L17" s="110"/>
      <c r="M17" s="111"/>
      <c r="N17" s="111"/>
      <c r="O17" s="111"/>
      <c r="P17" s="111"/>
      <c r="Q17" s="111"/>
      <c r="R17" s="148" t="s">
        <v>213</v>
      </c>
      <c r="S17" s="148" t="s">
        <v>205</v>
      </c>
      <c r="T17" s="56" t="s">
        <v>224</v>
      </c>
      <c r="U17" s="144">
        <v>1</v>
      </c>
      <c r="V17" s="189">
        <v>4</v>
      </c>
      <c r="W17" s="190">
        <v>5</v>
      </c>
      <c r="X17" s="75">
        <f t="shared" si="0"/>
        <v>0.8</v>
      </c>
      <c r="Y17" s="239"/>
      <c r="Z17" s="183" t="s">
        <v>539</v>
      </c>
      <c r="AA17" s="56" t="s">
        <v>224</v>
      </c>
      <c r="AB17" s="144">
        <v>1</v>
      </c>
      <c r="AC17" s="187">
        <v>6</v>
      </c>
      <c r="AD17" s="187">
        <v>6</v>
      </c>
      <c r="AE17" s="202">
        <f t="shared" si="1"/>
        <v>1</v>
      </c>
      <c r="AF17" s="239"/>
      <c r="AG17" s="220" t="s">
        <v>537</v>
      </c>
      <c r="AH17" s="87" t="s">
        <v>90</v>
      </c>
      <c r="AI17" s="57" t="s">
        <v>218</v>
      </c>
      <c r="AJ17" s="56" t="s">
        <v>224</v>
      </c>
      <c r="AK17" s="144">
        <v>1</v>
      </c>
      <c r="AL17" s="187">
        <v>6</v>
      </c>
      <c r="AM17" s="187">
        <v>6</v>
      </c>
      <c r="AN17" s="206">
        <f t="shared" si="2"/>
        <v>1</v>
      </c>
      <c r="AO17" s="239"/>
      <c r="AP17" s="220" t="s">
        <v>538</v>
      </c>
      <c r="AQ17" s="87" t="s">
        <v>90</v>
      </c>
      <c r="AR17" s="57" t="s">
        <v>218</v>
      </c>
      <c r="AS17" s="56" t="s">
        <v>224</v>
      </c>
      <c r="AT17" s="144">
        <v>1</v>
      </c>
      <c r="AU17" s="187">
        <v>3</v>
      </c>
      <c r="AV17" s="187">
        <v>3</v>
      </c>
      <c r="AW17" s="206">
        <f t="shared" si="3"/>
        <v>1</v>
      </c>
      <c r="AX17" s="239"/>
      <c r="AY17" s="183" t="s">
        <v>536</v>
      </c>
      <c r="AZ17" s="87" t="s">
        <v>90</v>
      </c>
      <c r="BA17" s="57" t="s">
        <v>218</v>
      </c>
    </row>
    <row r="18" spans="1:53" ht="60" customHeight="1" x14ac:dyDescent="0.2">
      <c r="A18" s="258"/>
      <c r="B18" s="263" t="s">
        <v>111</v>
      </c>
      <c r="C18" s="260" t="s">
        <v>33</v>
      </c>
      <c r="D18" s="56">
        <v>1</v>
      </c>
      <c r="E18" s="55" t="s">
        <v>34</v>
      </c>
      <c r="F18" s="111"/>
      <c r="G18" s="111"/>
      <c r="H18" s="111"/>
      <c r="I18" s="111"/>
      <c r="J18" s="111"/>
      <c r="K18" s="111"/>
      <c r="L18" s="111"/>
      <c r="M18" s="111"/>
      <c r="N18" s="111"/>
      <c r="O18" s="111"/>
      <c r="P18" s="111"/>
      <c r="Q18" s="111"/>
      <c r="R18" s="66" t="s">
        <v>199</v>
      </c>
      <c r="S18" s="15" t="s">
        <v>332</v>
      </c>
      <c r="T18" s="14" t="s">
        <v>200</v>
      </c>
      <c r="U18" s="17">
        <v>0.92</v>
      </c>
      <c r="V18" s="81">
        <v>22</v>
      </c>
      <c r="W18" s="77">
        <v>25</v>
      </c>
      <c r="X18" s="75">
        <f t="shared" si="0"/>
        <v>0.88</v>
      </c>
      <c r="Y18" s="239"/>
      <c r="Z18" s="191" t="s">
        <v>333</v>
      </c>
      <c r="AA18" s="14" t="s">
        <v>200</v>
      </c>
      <c r="AB18" s="17">
        <v>0.92</v>
      </c>
      <c r="AC18" s="81">
        <v>16</v>
      </c>
      <c r="AD18" s="77">
        <v>25</v>
      </c>
      <c r="AE18" s="202">
        <f t="shared" si="1"/>
        <v>0.64</v>
      </c>
      <c r="AF18" s="239"/>
      <c r="AG18" s="191" t="s">
        <v>383</v>
      </c>
      <c r="AH18" s="87" t="s">
        <v>91</v>
      </c>
      <c r="AI18" s="57" t="s">
        <v>92</v>
      </c>
      <c r="AJ18" s="14" t="s">
        <v>200</v>
      </c>
      <c r="AK18" s="17">
        <v>0.92</v>
      </c>
      <c r="AL18" s="81">
        <v>20</v>
      </c>
      <c r="AM18" s="77">
        <v>24</v>
      </c>
      <c r="AN18" s="206">
        <f t="shared" si="2"/>
        <v>0.83333333333333337</v>
      </c>
      <c r="AO18" s="239"/>
      <c r="AP18" s="191" t="s">
        <v>479</v>
      </c>
      <c r="AQ18" s="87" t="s">
        <v>91</v>
      </c>
      <c r="AR18" s="57" t="s">
        <v>92</v>
      </c>
      <c r="AS18" s="14" t="s">
        <v>200</v>
      </c>
      <c r="AT18" s="17">
        <v>0.92</v>
      </c>
      <c r="AU18" s="81">
        <v>18</v>
      </c>
      <c r="AV18" s="77">
        <v>24</v>
      </c>
      <c r="AW18" s="206">
        <f t="shared" si="3"/>
        <v>0.75</v>
      </c>
      <c r="AX18" s="239"/>
      <c r="AY18" s="191" t="s">
        <v>487</v>
      </c>
      <c r="AZ18" s="87" t="s">
        <v>91</v>
      </c>
      <c r="BA18" s="57" t="s">
        <v>92</v>
      </c>
    </row>
    <row r="19" spans="1:53" ht="52.5" customHeight="1" x14ac:dyDescent="0.2">
      <c r="A19" s="258"/>
      <c r="B19" s="264"/>
      <c r="C19" s="261"/>
      <c r="D19" s="56">
        <v>2</v>
      </c>
      <c r="E19" s="55" t="s">
        <v>287</v>
      </c>
      <c r="F19" s="5"/>
      <c r="G19" s="5"/>
      <c r="H19" s="5"/>
      <c r="I19" s="5"/>
      <c r="J19" s="5"/>
      <c r="K19" s="5"/>
      <c r="L19" s="111"/>
      <c r="M19" s="5"/>
      <c r="N19" s="5"/>
      <c r="O19" s="5"/>
      <c r="P19" s="5"/>
      <c r="Q19" s="5"/>
      <c r="R19" s="170" t="s">
        <v>283</v>
      </c>
      <c r="S19" s="56" t="s">
        <v>205</v>
      </c>
      <c r="T19" s="56" t="s">
        <v>283</v>
      </c>
      <c r="U19" s="175">
        <v>1</v>
      </c>
      <c r="V19" s="81">
        <v>0</v>
      </c>
      <c r="W19" s="77">
        <v>1</v>
      </c>
      <c r="X19" s="75">
        <f t="shared" si="0"/>
        <v>0</v>
      </c>
      <c r="Y19" s="239"/>
      <c r="Z19" s="191" t="s">
        <v>334</v>
      </c>
      <c r="AA19" s="56" t="s">
        <v>283</v>
      </c>
      <c r="AB19" s="175">
        <v>1</v>
      </c>
      <c r="AC19" s="81">
        <v>0</v>
      </c>
      <c r="AD19" s="77">
        <v>1</v>
      </c>
      <c r="AE19" s="202">
        <f t="shared" si="1"/>
        <v>0</v>
      </c>
      <c r="AF19" s="239"/>
      <c r="AG19" s="191" t="s">
        <v>384</v>
      </c>
      <c r="AH19" s="87" t="s">
        <v>91</v>
      </c>
      <c r="AI19" s="57" t="s">
        <v>92</v>
      </c>
      <c r="AJ19" s="56" t="s">
        <v>283</v>
      </c>
      <c r="AK19" s="175">
        <v>1</v>
      </c>
      <c r="AL19" s="81">
        <v>0</v>
      </c>
      <c r="AM19" s="77">
        <v>1</v>
      </c>
      <c r="AN19" s="206">
        <f t="shared" si="2"/>
        <v>0</v>
      </c>
      <c r="AO19" s="239"/>
      <c r="AP19" s="191" t="s">
        <v>480</v>
      </c>
      <c r="AQ19" s="87" t="s">
        <v>91</v>
      </c>
      <c r="AR19" s="57" t="s">
        <v>92</v>
      </c>
      <c r="AS19" s="56" t="s">
        <v>283</v>
      </c>
      <c r="AT19" s="175">
        <v>1</v>
      </c>
      <c r="AU19" s="81">
        <v>1</v>
      </c>
      <c r="AV19" s="77">
        <v>1</v>
      </c>
      <c r="AW19" s="206">
        <f t="shared" si="3"/>
        <v>1</v>
      </c>
      <c r="AX19" s="239"/>
      <c r="AY19" s="191" t="s">
        <v>488</v>
      </c>
      <c r="AZ19" s="87" t="s">
        <v>91</v>
      </c>
      <c r="BA19" s="57" t="s">
        <v>92</v>
      </c>
    </row>
    <row r="20" spans="1:53" ht="48" x14ac:dyDescent="0.2">
      <c r="A20" s="258"/>
      <c r="B20" s="264"/>
      <c r="C20" s="261"/>
      <c r="D20" s="56">
        <v>3</v>
      </c>
      <c r="E20" s="55" t="s">
        <v>288</v>
      </c>
      <c r="F20" s="5"/>
      <c r="G20" s="5"/>
      <c r="H20" s="5"/>
      <c r="I20" s="5"/>
      <c r="J20" s="5"/>
      <c r="K20" s="5"/>
      <c r="L20" s="111"/>
      <c r="M20" s="5"/>
      <c r="N20" s="5"/>
      <c r="O20" s="5"/>
      <c r="P20" s="5"/>
      <c r="Q20" s="5"/>
      <c r="R20" s="170" t="s">
        <v>284</v>
      </c>
      <c r="S20" s="56" t="s">
        <v>205</v>
      </c>
      <c r="T20" s="170" t="s">
        <v>284</v>
      </c>
      <c r="U20" s="175">
        <v>1</v>
      </c>
      <c r="V20" s="81">
        <v>0</v>
      </c>
      <c r="W20" s="77">
        <v>1</v>
      </c>
      <c r="X20" s="75">
        <f t="shared" si="0"/>
        <v>0</v>
      </c>
      <c r="Y20" s="239"/>
      <c r="Z20" s="191" t="s">
        <v>334</v>
      </c>
      <c r="AA20" s="201" t="s">
        <v>284</v>
      </c>
      <c r="AB20" s="175">
        <v>1</v>
      </c>
      <c r="AC20" s="81">
        <v>0</v>
      </c>
      <c r="AD20" s="77">
        <v>1</v>
      </c>
      <c r="AE20" s="202">
        <f t="shared" si="1"/>
        <v>0</v>
      </c>
      <c r="AF20" s="239"/>
      <c r="AG20" s="191" t="s">
        <v>385</v>
      </c>
      <c r="AH20" s="87" t="s">
        <v>91</v>
      </c>
      <c r="AI20" s="57" t="s">
        <v>92</v>
      </c>
      <c r="AJ20" s="207" t="s">
        <v>284</v>
      </c>
      <c r="AK20" s="175">
        <v>1</v>
      </c>
      <c r="AL20" s="81">
        <v>0</v>
      </c>
      <c r="AM20" s="77">
        <v>1</v>
      </c>
      <c r="AN20" s="206">
        <f t="shared" si="2"/>
        <v>0</v>
      </c>
      <c r="AO20" s="239"/>
      <c r="AP20" s="191" t="s">
        <v>480</v>
      </c>
      <c r="AQ20" s="87" t="s">
        <v>91</v>
      </c>
      <c r="AR20" s="57" t="s">
        <v>92</v>
      </c>
      <c r="AS20" s="207" t="s">
        <v>284</v>
      </c>
      <c r="AT20" s="175">
        <v>1</v>
      </c>
      <c r="AU20" s="81">
        <v>1</v>
      </c>
      <c r="AV20" s="77">
        <v>1</v>
      </c>
      <c r="AW20" s="206">
        <f t="shared" si="3"/>
        <v>1</v>
      </c>
      <c r="AX20" s="239"/>
      <c r="AY20" s="191" t="s">
        <v>488</v>
      </c>
      <c r="AZ20" s="87" t="s">
        <v>91</v>
      </c>
      <c r="BA20" s="57" t="s">
        <v>92</v>
      </c>
    </row>
    <row r="21" spans="1:53" ht="36" x14ac:dyDescent="0.2">
      <c r="A21" s="258"/>
      <c r="B21" s="265"/>
      <c r="C21" s="261"/>
      <c r="D21" s="56">
        <v>4</v>
      </c>
      <c r="E21" s="55" t="s">
        <v>289</v>
      </c>
      <c r="F21" s="5"/>
      <c r="G21" s="5"/>
      <c r="H21" s="5"/>
      <c r="I21" s="5"/>
      <c r="J21" s="5"/>
      <c r="K21" s="5"/>
      <c r="L21" s="111"/>
      <c r="M21" s="5"/>
      <c r="N21" s="5"/>
      <c r="O21" s="5"/>
      <c r="P21" s="5"/>
      <c r="Q21" s="5"/>
      <c r="R21" s="170" t="s">
        <v>285</v>
      </c>
      <c r="S21" s="56" t="s">
        <v>205</v>
      </c>
      <c r="T21" s="170" t="s">
        <v>285</v>
      </c>
      <c r="U21" s="175">
        <v>1</v>
      </c>
      <c r="V21" s="81">
        <v>0</v>
      </c>
      <c r="W21" s="77">
        <v>1</v>
      </c>
      <c r="X21" s="75">
        <f t="shared" si="0"/>
        <v>0</v>
      </c>
      <c r="Y21" s="239"/>
      <c r="Z21" s="191" t="s">
        <v>334</v>
      </c>
      <c r="AA21" s="201" t="s">
        <v>285</v>
      </c>
      <c r="AB21" s="175">
        <v>1</v>
      </c>
      <c r="AC21" s="81">
        <v>0</v>
      </c>
      <c r="AD21" s="77">
        <v>1</v>
      </c>
      <c r="AE21" s="202">
        <f t="shared" si="1"/>
        <v>0</v>
      </c>
      <c r="AF21" s="239"/>
      <c r="AG21" s="191" t="s">
        <v>334</v>
      </c>
      <c r="AH21" s="87" t="s">
        <v>91</v>
      </c>
      <c r="AI21" s="57" t="s">
        <v>92</v>
      </c>
      <c r="AJ21" s="207" t="s">
        <v>285</v>
      </c>
      <c r="AK21" s="175">
        <v>1</v>
      </c>
      <c r="AL21" s="81">
        <v>0</v>
      </c>
      <c r="AM21" s="77">
        <v>1</v>
      </c>
      <c r="AN21" s="206">
        <f t="shared" si="2"/>
        <v>0</v>
      </c>
      <c r="AO21" s="239"/>
      <c r="AP21" s="191" t="s">
        <v>480</v>
      </c>
      <c r="AQ21" s="87" t="s">
        <v>91</v>
      </c>
      <c r="AR21" s="57" t="s">
        <v>92</v>
      </c>
      <c r="AS21" s="207" t="s">
        <v>285</v>
      </c>
      <c r="AT21" s="175">
        <v>1</v>
      </c>
      <c r="AU21" s="81">
        <v>1</v>
      </c>
      <c r="AV21" s="77">
        <v>1</v>
      </c>
      <c r="AW21" s="206">
        <f t="shared" si="3"/>
        <v>1</v>
      </c>
      <c r="AX21" s="239"/>
      <c r="AY21" s="191" t="s">
        <v>488</v>
      </c>
      <c r="AZ21" s="87" t="s">
        <v>91</v>
      </c>
      <c r="BA21" s="57" t="s">
        <v>92</v>
      </c>
    </row>
    <row r="22" spans="1:53" ht="60" x14ac:dyDescent="0.2">
      <c r="A22" s="258"/>
      <c r="B22" s="263" t="s">
        <v>16</v>
      </c>
      <c r="C22" s="261"/>
      <c r="D22" s="56">
        <v>1</v>
      </c>
      <c r="E22" s="55" t="s">
        <v>290</v>
      </c>
      <c r="F22" s="24"/>
      <c r="G22" s="109"/>
      <c r="H22" s="109"/>
      <c r="I22" s="109"/>
      <c r="J22" s="109"/>
      <c r="K22" s="109"/>
      <c r="L22" s="109"/>
      <c r="M22" s="109"/>
      <c r="N22" s="109"/>
      <c r="O22" s="109"/>
      <c r="P22" s="109"/>
      <c r="Q22" s="109"/>
      <c r="R22" s="10" t="s">
        <v>292</v>
      </c>
      <c r="S22" s="15" t="s">
        <v>196</v>
      </c>
      <c r="T22" s="20" t="s">
        <v>293</v>
      </c>
      <c r="U22" s="18">
        <v>1</v>
      </c>
      <c r="V22" s="81">
        <v>1</v>
      </c>
      <c r="W22" s="77">
        <v>1</v>
      </c>
      <c r="X22" s="75">
        <f t="shared" si="0"/>
        <v>1</v>
      </c>
      <c r="Y22" s="239"/>
      <c r="Z22" s="191" t="s">
        <v>335</v>
      </c>
      <c r="AA22" s="20" t="s">
        <v>293</v>
      </c>
      <c r="AB22" s="18">
        <v>1</v>
      </c>
      <c r="AC22" s="81">
        <v>1</v>
      </c>
      <c r="AD22" s="77">
        <v>1</v>
      </c>
      <c r="AE22" s="202">
        <f t="shared" si="1"/>
        <v>1</v>
      </c>
      <c r="AF22" s="239"/>
      <c r="AG22" s="191" t="s">
        <v>385</v>
      </c>
      <c r="AH22" s="87" t="s">
        <v>91</v>
      </c>
      <c r="AI22" s="57" t="s">
        <v>92</v>
      </c>
      <c r="AJ22" s="20" t="s">
        <v>293</v>
      </c>
      <c r="AK22" s="18">
        <v>1</v>
      </c>
      <c r="AL22" s="81">
        <v>2</v>
      </c>
      <c r="AM22" s="77">
        <v>2</v>
      </c>
      <c r="AN22" s="206">
        <f t="shared" si="2"/>
        <v>1</v>
      </c>
      <c r="AO22" s="239"/>
      <c r="AP22" s="191" t="s">
        <v>481</v>
      </c>
      <c r="AQ22" s="87" t="s">
        <v>91</v>
      </c>
      <c r="AR22" s="57" t="s">
        <v>92</v>
      </c>
      <c r="AS22" s="20" t="s">
        <v>293</v>
      </c>
      <c r="AT22" s="18">
        <v>1</v>
      </c>
      <c r="AU22" s="81">
        <v>2</v>
      </c>
      <c r="AV22" s="77">
        <v>2</v>
      </c>
      <c r="AW22" s="206">
        <f t="shared" si="3"/>
        <v>1</v>
      </c>
      <c r="AX22" s="239"/>
      <c r="AY22" s="191" t="s">
        <v>489</v>
      </c>
      <c r="AZ22" s="87" t="s">
        <v>91</v>
      </c>
      <c r="BA22" s="57" t="s">
        <v>92</v>
      </c>
    </row>
    <row r="23" spans="1:53" ht="58.5" customHeight="1" x14ac:dyDescent="0.2">
      <c r="A23" s="258"/>
      <c r="B23" s="265"/>
      <c r="C23" s="262"/>
      <c r="D23" s="56">
        <v>2</v>
      </c>
      <c r="E23" s="55" t="s">
        <v>291</v>
      </c>
      <c r="F23" s="24"/>
      <c r="G23" s="5"/>
      <c r="H23" s="5"/>
      <c r="I23" s="5"/>
      <c r="J23" s="109"/>
      <c r="K23" s="109"/>
      <c r="L23" s="109"/>
      <c r="M23" s="109"/>
      <c r="N23" s="109"/>
      <c r="O23" s="109"/>
      <c r="P23" s="109"/>
      <c r="Q23" s="109"/>
      <c r="R23" s="10" t="s">
        <v>294</v>
      </c>
      <c r="S23" s="15" t="s">
        <v>196</v>
      </c>
      <c r="T23" s="20" t="s">
        <v>295</v>
      </c>
      <c r="U23" s="18">
        <v>1</v>
      </c>
      <c r="V23" s="81">
        <v>0</v>
      </c>
      <c r="W23" s="77">
        <v>0</v>
      </c>
      <c r="X23" s="75" t="e">
        <f t="shared" si="0"/>
        <v>#DIV/0!</v>
      </c>
      <c r="Y23" s="239"/>
      <c r="Z23" s="191" t="s">
        <v>336</v>
      </c>
      <c r="AA23" s="20" t="s">
        <v>295</v>
      </c>
      <c r="AB23" s="18">
        <v>1</v>
      </c>
      <c r="AC23" s="81">
        <v>3</v>
      </c>
      <c r="AD23" s="77">
        <v>3</v>
      </c>
      <c r="AE23" s="202">
        <f t="shared" si="1"/>
        <v>1</v>
      </c>
      <c r="AF23" s="239"/>
      <c r="AG23" s="191" t="s">
        <v>386</v>
      </c>
      <c r="AH23" s="87" t="s">
        <v>91</v>
      </c>
      <c r="AI23" s="57" t="s">
        <v>92</v>
      </c>
      <c r="AJ23" s="20" t="s">
        <v>295</v>
      </c>
      <c r="AK23" s="18">
        <v>1</v>
      </c>
      <c r="AL23" s="81">
        <v>1</v>
      </c>
      <c r="AM23" s="77">
        <v>1</v>
      </c>
      <c r="AN23" s="206">
        <f t="shared" si="2"/>
        <v>1</v>
      </c>
      <c r="AO23" s="239"/>
      <c r="AP23" s="191" t="s">
        <v>482</v>
      </c>
      <c r="AQ23" s="87" t="s">
        <v>91</v>
      </c>
      <c r="AR23" s="57" t="s">
        <v>92</v>
      </c>
      <c r="AS23" s="20" t="s">
        <v>295</v>
      </c>
      <c r="AT23" s="18">
        <v>1</v>
      </c>
      <c r="AU23" s="81">
        <v>2</v>
      </c>
      <c r="AV23" s="77">
        <v>2</v>
      </c>
      <c r="AW23" s="206">
        <f t="shared" si="3"/>
        <v>1</v>
      </c>
      <c r="AX23" s="239"/>
      <c r="AY23" s="191" t="s">
        <v>490</v>
      </c>
      <c r="AZ23" s="87" t="s">
        <v>91</v>
      </c>
      <c r="BA23" s="57" t="s">
        <v>92</v>
      </c>
    </row>
    <row r="24" spans="1:53" ht="78.75" customHeight="1" x14ac:dyDescent="0.2">
      <c r="A24" s="258"/>
      <c r="B24" s="263" t="s">
        <v>17</v>
      </c>
      <c r="C24" s="260" t="s">
        <v>84</v>
      </c>
      <c r="D24" s="171">
        <v>1</v>
      </c>
      <c r="E24" s="11" t="s">
        <v>300</v>
      </c>
      <c r="F24" s="129"/>
      <c r="G24" s="129"/>
      <c r="H24" s="129"/>
      <c r="I24" s="129"/>
      <c r="J24" s="129"/>
      <c r="K24" s="129"/>
      <c r="L24" s="111"/>
      <c r="M24" s="128"/>
      <c r="N24" s="128"/>
      <c r="O24" s="128"/>
      <c r="P24" s="128"/>
      <c r="Q24" s="128"/>
      <c r="R24" s="172" t="s">
        <v>301</v>
      </c>
      <c r="S24" s="20" t="s">
        <v>196</v>
      </c>
      <c r="T24" s="20" t="s">
        <v>302</v>
      </c>
      <c r="U24" s="156">
        <v>1</v>
      </c>
      <c r="V24" s="81">
        <v>0</v>
      </c>
      <c r="W24" s="77">
        <v>1</v>
      </c>
      <c r="X24" s="75">
        <f t="shared" si="0"/>
        <v>0</v>
      </c>
      <c r="Y24" s="239"/>
      <c r="Z24" s="191" t="s">
        <v>365</v>
      </c>
      <c r="AA24" s="20" t="s">
        <v>302</v>
      </c>
      <c r="AB24" s="156">
        <v>1</v>
      </c>
      <c r="AC24" s="81">
        <v>0</v>
      </c>
      <c r="AD24" s="77">
        <v>1</v>
      </c>
      <c r="AE24" s="202">
        <f t="shared" si="1"/>
        <v>0</v>
      </c>
      <c r="AF24" s="239"/>
      <c r="AG24" s="191" t="s">
        <v>390</v>
      </c>
      <c r="AH24" s="87" t="s">
        <v>93</v>
      </c>
      <c r="AI24" s="57" t="s">
        <v>92</v>
      </c>
      <c r="AJ24" s="20" t="s">
        <v>302</v>
      </c>
      <c r="AK24" s="156">
        <v>1</v>
      </c>
      <c r="AL24" s="81">
        <v>1</v>
      </c>
      <c r="AM24" s="77">
        <v>1</v>
      </c>
      <c r="AN24" s="206">
        <f t="shared" si="2"/>
        <v>1</v>
      </c>
      <c r="AO24" s="239"/>
      <c r="AP24" s="191" t="s">
        <v>493</v>
      </c>
      <c r="AQ24" s="87" t="s">
        <v>93</v>
      </c>
      <c r="AR24" s="57" t="s">
        <v>92</v>
      </c>
      <c r="AS24" s="20" t="s">
        <v>302</v>
      </c>
      <c r="AT24" s="156">
        <v>1</v>
      </c>
      <c r="AU24" s="81">
        <v>1</v>
      </c>
      <c r="AV24" s="77">
        <v>1</v>
      </c>
      <c r="AW24" s="206">
        <f t="shared" si="3"/>
        <v>1</v>
      </c>
      <c r="AX24" s="239"/>
      <c r="AY24" s="191" t="s">
        <v>492</v>
      </c>
      <c r="AZ24" s="87" t="s">
        <v>93</v>
      </c>
      <c r="BA24" s="57" t="s">
        <v>92</v>
      </c>
    </row>
    <row r="25" spans="1:53" ht="58.5" customHeight="1" x14ac:dyDescent="0.2">
      <c r="A25" s="258"/>
      <c r="B25" s="264"/>
      <c r="C25" s="261"/>
      <c r="D25" s="106">
        <v>2</v>
      </c>
      <c r="E25" s="11" t="s">
        <v>297</v>
      </c>
      <c r="F25" s="5"/>
      <c r="G25" s="5"/>
      <c r="H25" s="5"/>
      <c r="I25" s="5"/>
      <c r="J25" s="5"/>
      <c r="K25" s="5"/>
      <c r="L25" s="111"/>
      <c r="M25" s="128"/>
      <c r="N25" s="128"/>
      <c r="O25" s="128"/>
      <c r="P25" s="128"/>
      <c r="Q25" s="128"/>
      <c r="R25" s="10" t="s">
        <v>298</v>
      </c>
      <c r="S25" s="10" t="s">
        <v>196</v>
      </c>
      <c r="T25" s="20" t="s">
        <v>299</v>
      </c>
      <c r="U25" s="156">
        <v>1</v>
      </c>
      <c r="V25" s="81">
        <v>0</v>
      </c>
      <c r="W25" s="77">
        <v>1</v>
      </c>
      <c r="X25" s="75">
        <f t="shared" si="0"/>
        <v>0</v>
      </c>
      <c r="Y25" s="239"/>
      <c r="Z25" s="191" t="s">
        <v>366</v>
      </c>
      <c r="AA25" s="20" t="s">
        <v>299</v>
      </c>
      <c r="AB25" s="156">
        <v>1</v>
      </c>
      <c r="AC25" s="81">
        <v>0</v>
      </c>
      <c r="AD25" s="77">
        <v>1</v>
      </c>
      <c r="AE25" s="202">
        <f t="shared" si="1"/>
        <v>0</v>
      </c>
      <c r="AF25" s="239"/>
      <c r="AG25" s="191" t="s">
        <v>391</v>
      </c>
      <c r="AH25" s="87" t="s">
        <v>93</v>
      </c>
      <c r="AI25" s="57" t="s">
        <v>10</v>
      </c>
      <c r="AJ25" s="20" t="s">
        <v>299</v>
      </c>
      <c r="AK25" s="156">
        <v>1</v>
      </c>
      <c r="AL25" s="81">
        <v>1</v>
      </c>
      <c r="AM25" s="77">
        <v>1</v>
      </c>
      <c r="AN25" s="206">
        <f t="shared" si="2"/>
        <v>1</v>
      </c>
      <c r="AO25" s="239"/>
      <c r="AP25" s="191" t="s">
        <v>493</v>
      </c>
      <c r="AQ25" s="87" t="s">
        <v>93</v>
      </c>
      <c r="AR25" s="57" t="s">
        <v>10</v>
      </c>
      <c r="AS25" s="20" t="s">
        <v>299</v>
      </c>
      <c r="AT25" s="156">
        <v>1</v>
      </c>
      <c r="AU25" s="81">
        <v>1</v>
      </c>
      <c r="AV25" s="77">
        <v>1</v>
      </c>
      <c r="AW25" s="206">
        <f t="shared" si="3"/>
        <v>1</v>
      </c>
      <c r="AX25" s="239"/>
      <c r="AY25" s="191" t="s">
        <v>492</v>
      </c>
      <c r="AZ25" s="87" t="s">
        <v>93</v>
      </c>
      <c r="BA25" s="57" t="s">
        <v>10</v>
      </c>
    </row>
    <row r="26" spans="1:53" ht="120" x14ac:dyDescent="0.2">
      <c r="A26" s="132"/>
      <c r="B26" s="265"/>
      <c r="C26" s="262"/>
      <c r="D26" s="130">
        <v>3</v>
      </c>
      <c r="E26" s="55" t="s">
        <v>223</v>
      </c>
      <c r="F26" s="109"/>
      <c r="G26" s="109"/>
      <c r="H26" s="109"/>
      <c r="I26" s="110"/>
      <c r="J26" s="109"/>
      <c r="K26" s="109"/>
      <c r="L26" s="110"/>
      <c r="M26" s="109"/>
      <c r="N26" s="109"/>
      <c r="O26" s="109"/>
      <c r="P26" s="109"/>
      <c r="Q26" s="109"/>
      <c r="R26" s="148" t="s">
        <v>213</v>
      </c>
      <c r="S26" s="148" t="s">
        <v>205</v>
      </c>
      <c r="T26" s="56" t="s">
        <v>224</v>
      </c>
      <c r="U26" s="177">
        <v>1</v>
      </c>
      <c r="V26" s="139">
        <v>3</v>
      </c>
      <c r="W26" s="77">
        <v>3</v>
      </c>
      <c r="X26" s="75">
        <f t="shared" si="0"/>
        <v>1</v>
      </c>
      <c r="Y26" s="133"/>
      <c r="Z26" s="183" t="s">
        <v>543</v>
      </c>
      <c r="AA26" s="56" t="s">
        <v>224</v>
      </c>
      <c r="AB26" s="177">
        <v>1</v>
      </c>
      <c r="AC26" s="139">
        <v>4</v>
      </c>
      <c r="AD26" s="77">
        <v>4</v>
      </c>
      <c r="AE26" s="202">
        <f t="shared" si="1"/>
        <v>1</v>
      </c>
      <c r="AF26" s="240"/>
      <c r="AG26" s="183" t="s">
        <v>540</v>
      </c>
      <c r="AH26" s="87" t="s">
        <v>93</v>
      </c>
      <c r="AI26" s="57" t="s">
        <v>10</v>
      </c>
      <c r="AJ26" s="56" t="s">
        <v>224</v>
      </c>
      <c r="AK26" s="177">
        <v>1</v>
      </c>
      <c r="AL26" s="139">
        <v>5</v>
      </c>
      <c r="AM26" s="77">
        <v>5</v>
      </c>
      <c r="AN26" s="206">
        <f t="shared" si="2"/>
        <v>1</v>
      </c>
      <c r="AO26" s="240"/>
      <c r="AP26" s="183" t="s">
        <v>541</v>
      </c>
      <c r="AQ26" s="87" t="s">
        <v>93</v>
      </c>
      <c r="AR26" s="57" t="s">
        <v>10</v>
      </c>
      <c r="AS26" s="56" t="s">
        <v>224</v>
      </c>
      <c r="AT26" s="177">
        <v>1</v>
      </c>
      <c r="AU26" s="139">
        <v>3</v>
      </c>
      <c r="AV26" s="77">
        <v>3</v>
      </c>
      <c r="AW26" s="206">
        <f t="shared" si="3"/>
        <v>1</v>
      </c>
      <c r="AX26" s="240"/>
      <c r="AY26" s="183" t="s">
        <v>542</v>
      </c>
      <c r="AZ26" s="87" t="s">
        <v>93</v>
      </c>
      <c r="BA26" s="57" t="s">
        <v>10</v>
      </c>
    </row>
    <row r="27" spans="1:53" ht="96" x14ac:dyDescent="0.2">
      <c r="A27" s="257" t="s">
        <v>35</v>
      </c>
      <c r="B27" s="267" t="s">
        <v>36</v>
      </c>
      <c r="C27" s="260" t="s">
        <v>33</v>
      </c>
      <c r="D27" s="56">
        <v>1</v>
      </c>
      <c r="E27" s="68" t="s">
        <v>112</v>
      </c>
      <c r="F27" s="28"/>
      <c r="G27" s="28"/>
      <c r="H27" s="28"/>
      <c r="I27" s="48"/>
      <c r="J27" s="28"/>
      <c r="K27" s="153"/>
      <c r="L27" s="22"/>
      <c r="M27" s="22"/>
      <c r="N27" s="22"/>
      <c r="O27" s="22"/>
      <c r="P27" s="22"/>
      <c r="Q27" s="22"/>
      <c r="R27" s="66" t="s">
        <v>74</v>
      </c>
      <c r="S27" s="108" t="s">
        <v>196</v>
      </c>
      <c r="T27" s="56" t="s">
        <v>37</v>
      </c>
      <c r="U27" s="15">
        <v>1</v>
      </c>
      <c r="V27" s="81">
        <v>0</v>
      </c>
      <c r="W27" s="77">
        <v>1</v>
      </c>
      <c r="X27" s="75">
        <f t="shared" si="0"/>
        <v>0</v>
      </c>
      <c r="Y27" s="241" t="e">
        <f>AVERAGE(X27:X48)*Hoja1!B27</f>
        <v>#DIV/0!</v>
      </c>
      <c r="Z27" s="191" t="s">
        <v>337</v>
      </c>
      <c r="AA27" s="56" t="s">
        <v>37</v>
      </c>
      <c r="AB27" s="15">
        <v>1</v>
      </c>
      <c r="AC27" s="81">
        <v>0</v>
      </c>
      <c r="AD27" s="77">
        <v>1</v>
      </c>
      <c r="AE27" s="202">
        <f t="shared" si="1"/>
        <v>0</v>
      </c>
      <c r="AF27" s="241"/>
      <c r="AG27" s="191" t="s">
        <v>387</v>
      </c>
      <c r="AH27" s="87" t="s">
        <v>91</v>
      </c>
      <c r="AI27" s="57" t="s">
        <v>10</v>
      </c>
      <c r="AJ27" s="56" t="s">
        <v>37</v>
      </c>
      <c r="AK27" s="15">
        <v>1</v>
      </c>
      <c r="AL27" s="81">
        <v>1</v>
      </c>
      <c r="AM27" s="77">
        <v>1</v>
      </c>
      <c r="AN27" s="206">
        <f t="shared" si="2"/>
        <v>1</v>
      </c>
      <c r="AO27" s="241"/>
      <c r="AP27" s="191" t="s">
        <v>483</v>
      </c>
      <c r="AQ27" s="87" t="s">
        <v>91</v>
      </c>
      <c r="AR27" s="57" t="s">
        <v>10</v>
      </c>
      <c r="AS27" s="56" t="s">
        <v>37</v>
      </c>
      <c r="AT27" s="15">
        <v>1</v>
      </c>
      <c r="AU27" s="81">
        <v>0</v>
      </c>
      <c r="AV27" s="77">
        <v>1</v>
      </c>
      <c r="AW27" s="206">
        <f t="shared" si="3"/>
        <v>0</v>
      </c>
      <c r="AX27" s="241"/>
      <c r="AY27" s="191" t="s">
        <v>491</v>
      </c>
      <c r="AZ27" s="87" t="s">
        <v>91</v>
      </c>
      <c r="BA27" s="57" t="s">
        <v>10</v>
      </c>
    </row>
    <row r="28" spans="1:53" ht="78.75" customHeight="1" x14ac:dyDescent="0.2">
      <c r="A28" s="258"/>
      <c r="B28" s="268"/>
      <c r="C28" s="261"/>
      <c r="D28" s="170">
        <v>2</v>
      </c>
      <c r="E28" s="167" t="s">
        <v>38</v>
      </c>
      <c r="F28" s="28"/>
      <c r="G28" s="28"/>
      <c r="H28" s="28"/>
      <c r="I28" s="48"/>
      <c r="J28" s="28"/>
      <c r="K28" s="153"/>
      <c r="L28" s="22"/>
      <c r="M28" s="22"/>
      <c r="N28" s="22"/>
      <c r="O28" s="22"/>
      <c r="P28" s="22"/>
      <c r="Q28" s="22"/>
      <c r="R28" s="170" t="s">
        <v>39</v>
      </c>
      <c r="S28" s="170" t="s">
        <v>196</v>
      </c>
      <c r="T28" s="56" t="s">
        <v>40</v>
      </c>
      <c r="U28" s="36">
        <v>1</v>
      </c>
      <c r="V28" s="81">
        <v>0</v>
      </c>
      <c r="W28" s="77">
        <v>25</v>
      </c>
      <c r="X28" s="75">
        <f t="shared" si="0"/>
        <v>0</v>
      </c>
      <c r="Y28" s="239"/>
      <c r="Z28" s="191" t="s">
        <v>338</v>
      </c>
      <c r="AA28" s="56" t="s">
        <v>40</v>
      </c>
      <c r="AB28" s="36">
        <v>1</v>
      </c>
      <c r="AC28" s="81">
        <v>0</v>
      </c>
      <c r="AD28" s="77">
        <v>25</v>
      </c>
      <c r="AE28" s="202">
        <f t="shared" si="1"/>
        <v>0</v>
      </c>
      <c r="AF28" s="239"/>
      <c r="AG28" s="191" t="s">
        <v>388</v>
      </c>
      <c r="AH28" s="87" t="s">
        <v>91</v>
      </c>
      <c r="AI28" s="57" t="s">
        <v>10</v>
      </c>
      <c r="AJ28" s="56" t="s">
        <v>40</v>
      </c>
      <c r="AK28" s="36">
        <v>1</v>
      </c>
      <c r="AL28" s="81">
        <v>24</v>
      </c>
      <c r="AM28" s="77">
        <v>25</v>
      </c>
      <c r="AN28" s="206">
        <f t="shared" si="2"/>
        <v>0.96</v>
      </c>
      <c r="AO28" s="239"/>
      <c r="AP28" s="191" t="s">
        <v>484</v>
      </c>
      <c r="AQ28" s="87" t="s">
        <v>91</v>
      </c>
      <c r="AR28" s="57" t="s">
        <v>10</v>
      </c>
      <c r="AS28" s="56" t="s">
        <v>40</v>
      </c>
      <c r="AT28" s="36">
        <v>1</v>
      </c>
      <c r="AU28" s="81">
        <v>0</v>
      </c>
      <c r="AV28" s="77">
        <v>25</v>
      </c>
      <c r="AW28" s="206">
        <f t="shared" si="3"/>
        <v>0</v>
      </c>
      <c r="AX28" s="239"/>
      <c r="AY28" s="191" t="s">
        <v>491</v>
      </c>
      <c r="AZ28" s="87" t="s">
        <v>91</v>
      </c>
      <c r="BA28" s="57" t="s">
        <v>10</v>
      </c>
    </row>
    <row r="29" spans="1:53" ht="67.5" customHeight="1" x14ac:dyDescent="0.2">
      <c r="A29" s="258"/>
      <c r="B29" s="269"/>
      <c r="C29" s="262"/>
      <c r="D29" s="66">
        <v>3</v>
      </c>
      <c r="E29" s="55" t="s">
        <v>296</v>
      </c>
      <c r="F29" s="28"/>
      <c r="G29" s="28"/>
      <c r="H29" s="28"/>
      <c r="I29" s="153"/>
      <c r="J29" s="28"/>
      <c r="K29" s="48"/>
      <c r="L29" s="22"/>
      <c r="M29" s="22"/>
      <c r="N29" s="22"/>
      <c r="O29" s="22"/>
      <c r="P29" s="22"/>
      <c r="Q29" s="22"/>
      <c r="R29" s="170" t="s">
        <v>286</v>
      </c>
      <c r="S29" s="56" t="s">
        <v>205</v>
      </c>
      <c r="T29" s="14" t="s">
        <v>286</v>
      </c>
      <c r="U29" s="176">
        <v>1</v>
      </c>
      <c r="V29" s="81">
        <v>1</v>
      </c>
      <c r="W29" s="77">
        <v>1</v>
      </c>
      <c r="X29" s="75">
        <f t="shared" si="0"/>
        <v>1</v>
      </c>
      <c r="Y29" s="239"/>
      <c r="Z29" s="191" t="s">
        <v>432</v>
      </c>
      <c r="AA29" s="14" t="s">
        <v>286</v>
      </c>
      <c r="AB29" s="176">
        <v>1</v>
      </c>
      <c r="AC29" s="81" t="s">
        <v>393</v>
      </c>
      <c r="AD29" s="81" t="s">
        <v>393</v>
      </c>
      <c r="AE29" s="202" t="e">
        <f t="shared" si="1"/>
        <v>#VALUE!</v>
      </c>
      <c r="AF29" s="239"/>
      <c r="AG29" s="191" t="s">
        <v>433</v>
      </c>
      <c r="AH29" s="87" t="s">
        <v>91</v>
      </c>
      <c r="AI29" s="57" t="s">
        <v>10</v>
      </c>
      <c r="AJ29" s="14" t="s">
        <v>286</v>
      </c>
      <c r="AK29" s="176">
        <v>1</v>
      </c>
      <c r="AL29" s="81">
        <v>0</v>
      </c>
      <c r="AM29" s="77">
        <v>1</v>
      </c>
      <c r="AN29" s="206">
        <f t="shared" si="2"/>
        <v>0</v>
      </c>
      <c r="AO29" s="239"/>
      <c r="AP29" s="191" t="s">
        <v>485</v>
      </c>
      <c r="AQ29" s="87" t="s">
        <v>91</v>
      </c>
      <c r="AR29" s="57" t="s">
        <v>10</v>
      </c>
      <c r="AS29" s="14" t="s">
        <v>286</v>
      </c>
      <c r="AT29" s="176">
        <v>1</v>
      </c>
      <c r="AU29" s="81">
        <v>0</v>
      </c>
      <c r="AV29" s="77">
        <v>1</v>
      </c>
      <c r="AW29" s="206">
        <f t="shared" si="3"/>
        <v>0</v>
      </c>
      <c r="AX29" s="239"/>
      <c r="AY29" s="191" t="s">
        <v>485</v>
      </c>
      <c r="AZ29" s="87" t="s">
        <v>91</v>
      </c>
      <c r="BA29" s="57" t="s">
        <v>10</v>
      </c>
    </row>
    <row r="30" spans="1:53" ht="60" x14ac:dyDescent="0.2">
      <c r="A30" s="258"/>
      <c r="B30" s="267" t="s">
        <v>41</v>
      </c>
      <c r="C30" s="260" t="s">
        <v>19</v>
      </c>
      <c r="D30" s="66">
        <v>1</v>
      </c>
      <c r="E30" s="68" t="s">
        <v>42</v>
      </c>
      <c r="F30" s="5"/>
      <c r="G30" s="111"/>
      <c r="H30" s="28"/>
      <c r="I30" s="28"/>
      <c r="J30" s="28"/>
      <c r="K30" s="28"/>
      <c r="L30" s="22"/>
      <c r="M30" s="22"/>
      <c r="N30" s="22"/>
      <c r="O30" s="22"/>
      <c r="P30" s="22"/>
      <c r="Q30" s="22"/>
      <c r="R30" s="66" t="s">
        <v>43</v>
      </c>
      <c r="S30" s="108" t="s">
        <v>196</v>
      </c>
      <c r="T30" s="56" t="s">
        <v>75</v>
      </c>
      <c r="U30" s="14">
        <v>1</v>
      </c>
      <c r="V30" s="81">
        <v>1</v>
      </c>
      <c r="W30" s="77">
        <v>1</v>
      </c>
      <c r="X30" s="75">
        <f t="shared" si="0"/>
        <v>1</v>
      </c>
      <c r="Y30" s="239"/>
      <c r="Z30" s="181" t="s">
        <v>312</v>
      </c>
      <c r="AA30" s="56" t="s">
        <v>75</v>
      </c>
      <c r="AB30" s="14">
        <v>1</v>
      </c>
      <c r="AC30" s="81" t="s">
        <v>393</v>
      </c>
      <c r="AD30" s="77" t="s">
        <v>393</v>
      </c>
      <c r="AE30" s="202" t="e">
        <f t="shared" si="1"/>
        <v>#VALUE!</v>
      </c>
      <c r="AF30" s="239"/>
      <c r="AG30" s="181" t="s">
        <v>377</v>
      </c>
      <c r="AH30" s="87" t="s">
        <v>94</v>
      </c>
      <c r="AI30" s="57" t="s">
        <v>95</v>
      </c>
      <c r="AJ30" s="56" t="s">
        <v>75</v>
      </c>
      <c r="AK30" s="14">
        <v>1</v>
      </c>
      <c r="AL30" s="81">
        <v>0</v>
      </c>
      <c r="AM30" s="77">
        <v>1</v>
      </c>
      <c r="AN30" s="206">
        <f t="shared" si="2"/>
        <v>0</v>
      </c>
      <c r="AO30" s="239"/>
      <c r="AP30" s="181" t="s">
        <v>486</v>
      </c>
      <c r="AQ30" s="87" t="s">
        <v>94</v>
      </c>
      <c r="AR30" s="57" t="s">
        <v>95</v>
      </c>
      <c r="AS30" s="56" t="s">
        <v>75</v>
      </c>
      <c r="AT30" s="14">
        <v>1</v>
      </c>
      <c r="AU30" s="81">
        <v>0</v>
      </c>
      <c r="AV30" s="77">
        <v>1</v>
      </c>
      <c r="AW30" s="206">
        <f t="shared" si="3"/>
        <v>0</v>
      </c>
      <c r="AX30" s="239"/>
      <c r="AY30" s="181" t="s">
        <v>486</v>
      </c>
      <c r="AZ30" s="87" t="s">
        <v>94</v>
      </c>
      <c r="BA30" s="57" t="s">
        <v>95</v>
      </c>
    </row>
    <row r="31" spans="1:53" ht="243" customHeight="1" x14ac:dyDescent="0.2">
      <c r="A31" s="258"/>
      <c r="B31" s="268"/>
      <c r="C31" s="261"/>
      <c r="D31" s="66">
        <v>2</v>
      </c>
      <c r="E31" s="55" t="s">
        <v>163</v>
      </c>
      <c r="F31" s="111"/>
      <c r="G31" s="29"/>
      <c r="H31" s="29"/>
      <c r="I31" s="29"/>
      <c r="J31" s="29"/>
      <c r="K31" s="29"/>
      <c r="L31" s="30"/>
      <c r="M31" s="31"/>
      <c r="N31" s="31"/>
      <c r="O31" s="31"/>
      <c r="P31" s="31"/>
      <c r="Q31" s="50"/>
      <c r="R31" s="8" t="s">
        <v>43</v>
      </c>
      <c r="S31" s="131" t="s">
        <v>196</v>
      </c>
      <c r="T31" s="10" t="s">
        <v>76</v>
      </c>
      <c r="U31" s="14">
        <v>1</v>
      </c>
      <c r="V31" s="81">
        <v>1</v>
      </c>
      <c r="W31" s="77">
        <v>1</v>
      </c>
      <c r="X31" s="75">
        <f t="shared" si="0"/>
        <v>1</v>
      </c>
      <c r="Y31" s="239"/>
      <c r="Z31" s="182" t="s">
        <v>313</v>
      </c>
      <c r="AA31" s="10" t="s">
        <v>76</v>
      </c>
      <c r="AB31" s="14">
        <v>1</v>
      </c>
      <c r="AC31" s="81" t="s">
        <v>393</v>
      </c>
      <c r="AD31" s="77" t="s">
        <v>393</v>
      </c>
      <c r="AE31" s="202" t="e">
        <f t="shared" si="1"/>
        <v>#VALUE!</v>
      </c>
      <c r="AF31" s="239"/>
      <c r="AG31" s="182" t="s">
        <v>377</v>
      </c>
      <c r="AH31" s="87" t="s">
        <v>94</v>
      </c>
      <c r="AI31" s="57" t="s">
        <v>87</v>
      </c>
      <c r="AJ31" s="10" t="s">
        <v>76</v>
      </c>
      <c r="AK31" s="14">
        <v>1</v>
      </c>
      <c r="AL31" s="81">
        <v>0</v>
      </c>
      <c r="AM31" s="77">
        <v>1</v>
      </c>
      <c r="AN31" s="206">
        <f t="shared" si="2"/>
        <v>0</v>
      </c>
      <c r="AO31" s="239"/>
      <c r="AP31" s="181" t="s">
        <v>486</v>
      </c>
      <c r="AQ31" s="87" t="s">
        <v>94</v>
      </c>
      <c r="AR31" s="57" t="s">
        <v>87</v>
      </c>
      <c r="AS31" s="10" t="s">
        <v>76</v>
      </c>
      <c r="AT31" s="14">
        <v>1</v>
      </c>
      <c r="AU31" s="81">
        <v>0</v>
      </c>
      <c r="AV31" s="77">
        <v>1</v>
      </c>
      <c r="AW31" s="206">
        <f t="shared" si="3"/>
        <v>0</v>
      </c>
      <c r="AX31" s="239"/>
      <c r="AY31" s="181" t="s">
        <v>486</v>
      </c>
      <c r="AZ31" s="87" t="s">
        <v>94</v>
      </c>
      <c r="BA31" s="57" t="s">
        <v>87</v>
      </c>
    </row>
    <row r="32" spans="1:53" ht="168" x14ac:dyDescent="0.2">
      <c r="A32" s="258"/>
      <c r="B32" s="268"/>
      <c r="C32" s="261"/>
      <c r="D32" s="66">
        <v>3</v>
      </c>
      <c r="E32" s="55" t="s">
        <v>223</v>
      </c>
      <c r="F32" s="111"/>
      <c r="G32" s="111"/>
      <c r="H32" s="111"/>
      <c r="I32" s="110"/>
      <c r="J32" s="111"/>
      <c r="K32" s="111"/>
      <c r="L32" s="110"/>
      <c r="M32" s="111"/>
      <c r="N32" s="111"/>
      <c r="O32" s="111"/>
      <c r="P32" s="111"/>
      <c r="Q32" s="111"/>
      <c r="R32" s="148" t="s">
        <v>213</v>
      </c>
      <c r="S32" s="148" t="s">
        <v>205</v>
      </c>
      <c r="T32" s="56" t="s">
        <v>224</v>
      </c>
      <c r="U32" s="144">
        <v>1</v>
      </c>
      <c r="V32" s="81">
        <v>5</v>
      </c>
      <c r="W32" s="77">
        <v>5</v>
      </c>
      <c r="X32" s="75">
        <f t="shared" si="0"/>
        <v>1</v>
      </c>
      <c r="Y32" s="239"/>
      <c r="Z32" s="183" t="s">
        <v>314</v>
      </c>
      <c r="AA32" s="56" t="s">
        <v>224</v>
      </c>
      <c r="AB32" s="144">
        <v>1</v>
      </c>
      <c r="AC32" s="81">
        <v>1</v>
      </c>
      <c r="AD32" s="77">
        <v>1</v>
      </c>
      <c r="AE32" s="202">
        <f t="shared" si="1"/>
        <v>1</v>
      </c>
      <c r="AF32" s="239"/>
      <c r="AG32" s="183" t="s">
        <v>395</v>
      </c>
      <c r="AH32" s="87" t="s">
        <v>98</v>
      </c>
      <c r="AI32" s="57" t="s">
        <v>87</v>
      </c>
      <c r="AJ32" s="56" t="s">
        <v>224</v>
      </c>
      <c r="AK32" s="144">
        <v>1</v>
      </c>
      <c r="AL32" s="81">
        <v>4</v>
      </c>
      <c r="AM32" s="77">
        <v>4</v>
      </c>
      <c r="AN32" s="206">
        <f t="shared" si="2"/>
        <v>1</v>
      </c>
      <c r="AO32" s="239"/>
      <c r="AP32" s="183" t="s">
        <v>527</v>
      </c>
      <c r="AQ32" s="87" t="s">
        <v>98</v>
      </c>
      <c r="AR32" s="57" t="s">
        <v>87</v>
      </c>
      <c r="AS32" s="56" t="s">
        <v>224</v>
      </c>
      <c r="AT32" s="144">
        <v>1</v>
      </c>
      <c r="AU32" s="81">
        <v>2</v>
      </c>
      <c r="AV32" s="77">
        <v>2</v>
      </c>
      <c r="AW32" s="206">
        <f t="shared" si="3"/>
        <v>1</v>
      </c>
      <c r="AX32" s="239"/>
      <c r="AY32" s="183" t="s">
        <v>528</v>
      </c>
      <c r="AZ32" s="87" t="s">
        <v>98</v>
      </c>
      <c r="BA32" s="57" t="s">
        <v>87</v>
      </c>
    </row>
    <row r="33" spans="1:53" ht="408" x14ac:dyDescent="0.2">
      <c r="A33" s="258"/>
      <c r="B33" s="263" t="s">
        <v>120</v>
      </c>
      <c r="C33" s="260" t="s">
        <v>19</v>
      </c>
      <c r="D33" s="107">
        <v>1</v>
      </c>
      <c r="E33" s="150" t="s">
        <v>315</v>
      </c>
      <c r="F33" s="46"/>
      <c r="G33" s="116"/>
      <c r="H33" s="111"/>
      <c r="I33" s="111"/>
      <c r="J33" s="116"/>
      <c r="K33" s="116"/>
      <c r="L33" s="111"/>
      <c r="M33" s="117"/>
      <c r="N33" s="117"/>
      <c r="O33" s="109"/>
      <c r="P33" s="117"/>
      <c r="Q33" s="110"/>
      <c r="R33" s="148" t="s">
        <v>201</v>
      </c>
      <c r="S33" s="15" t="s">
        <v>205</v>
      </c>
      <c r="T33" s="19" t="s">
        <v>316</v>
      </c>
      <c r="U33" s="12">
        <v>1</v>
      </c>
      <c r="V33" s="81">
        <v>4</v>
      </c>
      <c r="W33" s="77">
        <v>4</v>
      </c>
      <c r="X33" s="75">
        <f t="shared" si="0"/>
        <v>1</v>
      </c>
      <c r="Y33" s="239"/>
      <c r="Z33" s="183" t="s">
        <v>317</v>
      </c>
      <c r="AA33" s="19" t="s">
        <v>316</v>
      </c>
      <c r="AB33" s="12">
        <v>1</v>
      </c>
      <c r="AC33" s="81">
        <v>4</v>
      </c>
      <c r="AD33" s="77">
        <v>4</v>
      </c>
      <c r="AE33" s="202">
        <f t="shared" si="1"/>
        <v>1</v>
      </c>
      <c r="AF33" s="239"/>
      <c r="AG33" s="183" t="s">
        <v>396</v>
      </c>
      <c r="AH33" s="87" t="s">
        <v>98</v>
      </c>
      <c r="AI33" s="57" t="s">
        <v>87</v>
      </c>
      <c r="AJ33" s="19" t="s">
        <v>316</v>
      </c>
      <c r="AK33" s="12">
        <v>1</v>
      </c>
      <c r="AL33" s="81">
        <v>4</v>
      </c>
      <c r="AM33" s="77">
        <v>4</v>
      </c>
      <c r="AN33" s="206">
        <f t="shared" si="2"/>
        <v>1</v>
      </c>
      <c r="AO33" s="239"/>
      <c r="AP33" s="183" t="s">
        <v>447</v>
      </c>
      <c r="AQ33" s="87" t="s">
        <v>98</v>
      </c>
      <c r="AR33" s="57" t="s">
        <v>87</v>
      </c>
      <c r="AS33" s="19" t="s">
        <v>316</v>
      </c>
      <c r="AT33" s="12">
        <v>1</v>
      </c>
      <c r="AU33" s="81">
        <v>4</v>
      </c>
      <c r="AV33" s="77">
        <v>4</v>
      </c>
      <c r="AW33" s="206">
        <f t="shared" si="3"/>
        <v>1</v>
      </c>
      <c r="AX33" s="239"/>
      <c r="AY33" s="183" t="s">
        <v>448</v>
      </c>
      <c r="AZ33" s="87" t="s">
        <v>98</v>
      </c>
      <c r="BA33" s="57" t="s">
        <v>87</v>
      </c>
    </row>
    <row r="34" spans="1:53" ht="336" x14ac:dyDescent="0.2">
      <c r="A34" s="258"/>
      <c r="B34" s="264"/>
      <c r="C34" s="261"/>
      <c r="D34" s="107">
        <v>2</v>
      </c>
      <c r="E34" s="140" t="s">
        <v>78</v>
      </c>
      <c r="F34" s="46"/>
      <c r="G34" s="116"/>
      <c r="H34" s="111"/>
      <c r="I34" s="111"/>
      <c r="J34" s="116"/>
      <c r="K34" s="116"/>
      <c r="L34" s="111"/>
      <c r="M34" s="117"/>
      <c r="N34" s="117"/>
      <c r="O34" s="109"/>
      <c r="P34" s="117"/>
      <c r="Q34" s="110"/>
      <c r="R34" s="10" t="s">
        <v>79</v>
      </c>
      <c r="S34" s="19" t="s">
        <v>205</v>
      </c>
      <c r="T34" s="19" t="s">
        <v>80</v>
      </c>
      <c r="U34" s="12">
        <v>1</v>
      </c>
      <c r="V34" s="81">
        <v>2</v>
      </c>
      <c r="W34" s="77">
        <v>20</v>
      </c>
      <c r="X34" s="75">
        <f t="shared" si="0"/>
        <v>0.1</v>
      </c>
      <c r="Y34" s="239"/>
      <c r="Z34" s="183" t="s">
        <v>323</v>
      </c>
      <c r="AA34" s="19" t="s">
        <v>80</v>
      </c>
      <c r="AB34" s="12">
        <v>1</v>
      </c>
      <c r="AC34" s="81">
        <v>0</v>
      </c>
      <c r="AD34" s="77">
        <v>20</v>
      </c>
      <c r="AE34" s="202">
        <f t="shared" si="1"/>
        <v>0</v>
      </c>
      <c r="AF34" s="239"/>
      <c r="AG34" s="221" t="s">
        <v>411</v>
      </c>
      <c r="AH34" s="178" t="s">
        <v>98</v>
      </c>
      <c r="AI34" s="57" t="s">
        <v>265</v>
      </c>
      <c r="AJ34" s="19" t="s">
        <v>80</v>
      </c>
      <c r="AK34" s="12">
        <v>1</v>
      </c>
      <c r="AL34" s="81">
        <v>9</v>
      </c>
      <c r="AM34" s="77">
        <v>20</v>
      </c>
      <c r="AN34" s="206">
        <f t="shared" si="2"/>
        <v>0.45</v>
      </c>
      <c r="AO34" s="239"/>
      <c r="AP34" s="226" t="s">
        <v>449</v>
      </c>
      <c r="AQ34" s="178" t="s">
        <v>98</v>
      </c>
      <c r="AR34" s="57" t="s">
        <v>265</v>
      </c>
      <c r="AS34" s="19" t="s">
        <v>80</v>
      </c>
      <c r="AT34" s="12">
        <v>1</v>
      </c>
      <c r="AU34" s="81">
        <v>9</v>
      </c>
      <c r="AV34" s="77">
        <v>20</v>
      </c>
      <c r="AW34" s="206">
        <f t="shared" si="3"/>
        <v>0.45</v>
      </c>
      <c r="AX34" s="239"/>
      <c r="AY34" s="183" t="s">
        <v>461</v>
      </c>
      <c r="AZ34" s="178" t="s">
        <v>98</v>
      </c>
      <c r="BA34" s="57" t="s">
        <v>265</v>
      </c>
    </row>
    <row r="35" spans="1:53" ht="72" x14ac:dyDescent="0.2">
      <c r="A35" s="258"/>
      <c r="B35" s="264"/>
      <c r="C35" s="261"/>
      <c r="D35" s="170">
        <v>3</v>
      </c>
      <c r="E35" s="179" t="s">
        <v>305</v>
      </c>
      <c r="F35" s="46"/>
      <c r="G35" s="46"/>
      <c r="H35" s="5"/>
      <c r="I35" s="5"/>
      <c r="J35" s="46"/>
      <c r="K35" s="46"/>
      <c r="L35" s="111"/>
      <c r="M35" s="114"/>
      <c r="N35" s="114"/>
      <c r="O35" s="49"/>
      <c r="P35" s="114"/>
      <c r="Q35" s="50"/>
      <c r="R35" s="170" t="s">
        <v>274</v>
      </c>
      <c r="S35" s="19" t="s">
        <v>205</v>
      </c>
      <c r="T35" s="19" t="s">
        <v>275</v>
      </c>
      <c r="U35" s="173">
        <v>1</v>
      </c>
      <c r="V35" s="81">
        <v>0</v>
      </c>
      <c r="W35" s="77">
        <v>1</v>
      </c>
      <c r="X35" s="75">
        <f t="shared" si="0"/>
        <v>0</v>
      </c>
      <c r="Y35" s="239"/>
      <c r="Z35" s="183" t="s">
        <v>318</v>
      </c>
      <c r="AA35" s="19" t="s">
        <v>275</v>
      </c>
      <c r="AB35" s="173">
        <v>1</v>
      </c>
      <c r="AC35" s="81">
        <v>0</v>
      </c>
      <c r="AD35" s="77">
        <v>1</v>
      </c>
      <c r="AE35" s="202">
        <f t="shared" si="1"/>
        <v>0</v>
      </c>
      <c r="AF35" s="239"/>
      <c r="AG35" s="183" t="s">
        <v>318</v>
      </c>
      <c r="AH35" s="178" t="s">
        <v>98</v>
      </c>
      <c r="AI35" s="57" t="s">
        <v>265</v>
      </c>
      <c r="AJ35" s="19" t="s">
        <v>275</v>
      </c>
      <c r="AK35" s="173">
        <v>1</v>
      </c>
      <c r="AL35" s="81">
        <v>1</v>
      </c>
      <c r="AM35" s="77">
        <v>1</v>
      </c>
      <c r="AN35" s="206">
        <f t="shared" si="2"/>
        <v>1</v>
      </c>
      <c r="AO35" s="239"/>
      <c r="AP35" s="228" t="s">
        <v>494</v>
      </c>
      <c r="AQ35" s="178" t="s">
        <v>98</v>
      </c>
      <c r="AR35" s="57" t="s">
        <v>265</v>
      </c>
      <c r="AS35" s="19" t="s">
        <v>275</v>
      </c>
      <c r="AT35" s="173">
        <v>1</v>
      </c>
      <c r="AU35" s="81">
        <v>0</v>
      </c>
      <c r="AV35" s="77">
        <v>1</v>
      </c>
      <c r="AW35" s="206">
        <f t="shared" si="3"/>
        <v>0</v>
      </c>
      <c r="AX35" s="239"/>
      <c r="AY35" s="182" t="s">
        <v>499</v>
      </c>
      <c r="AZ35" s="178" t="s">
        <v>98</v>
      </c>
      <c r="BA35" s="57" t="s">
        <v>265</v>
      </c>
    </row>
    <row r="36" spans="1:53" ht="48" x14ac:dyDescent="0.2">
      <c r="A36" s="258"/>
      <c r="B36" s="264"/>
      <c r="C36" s="261"/>
      <c r="D36" s="170">
        <v>4</v>
      </c>
      <c r="E36" s="140" t="s">
        <v>306</v>
      </c>
      <c r="F36" s="46"/>
      <c r="G36" s="46"/>
      <c r="H36" s="5"/>
      <c r="I36" s="5"/>
      <c r="J36" s="46"/>
      <c r="K36" s="46"/>
      <c r="L36" s="111"/>
      <c r="M36" s="114"/>
      <c r="N36" s="114"/>
      <c r="O36" s="49"/>
      <c r="P36" s="114"/>
      <c r="Q36" s="50"/>
      <c r="R36" s="10" t="s">
        <v>276</v>
      </c>
      <c r="S36" s="19" t="s">
        <v>205</v>
      </c>
      <c r="T36" s="19" t="s">
        <v>276</v>
      </c>
      <c r="U36" s="173">
        <v>1</v>
      </c>
      <c r="V36" s="81">
        <v>0</v>
      </c>
      <c r="W36" s="77">
        <v>1</v>
      </c>
      <c r="X36" s="75">
        <f t="shared" si="0"/>
        <v>0</v>
      </c>
      <c r="Y36" s="239"/>
      <c r="Z36" s="183" t="s">
        <v>318</v>
      </c>
      <c r="AA36" s="19" t="s">
        <v>276</v>
      </c>
      <c r="AB36" s="173">
        <v>1</v>
      </c>
      <c r="AC36" s="81">
        <v>0</v>
      </c>
      <c r="AD36" s="77">
        <v>1</v>
      </c>
      <c r="AE36" s="202">
        <f t="shared" si="1"/>
        <v>0</v>
      </c>
      <c r="AF36" s="239"/>
      <c r="AG36" s="183" t="s">
        <v>318</v>
      </c>
      <c r="AH36" s="178" t="s">
        <v>98</v>
      </c>
      <c r="AI36" s="57" t="s">
        <v>265</v>
      </c>
      <c r="AJ36" s="19" t="s">
        <v>276</v>
      </c>
      <c r="AK36" s="173">
        <v>1</v>
      </c>
      <c r="AL36" s="81">
        <v>1</v>
      </c>
      <c r="AM36" s="77">
        <v>1</v>
      </c>
      <c r="AN36" s="206">
        <f t="shared" si="2"/>
        <v>1</v>
      </c>
      <c r="AO36" s="239"/>
      <c r="AP36" s="226" t="s">
        <v>495</v>
      </c>
      <c r="AQ36" s="178" t="s">
        <v>98</v>
      </c>
      <c r="AR36" s="57" t="s">
        <v>265</v>
      </c>
      <c r="AS36" s="19" t="s">
        <v>276</v>
      </c>
      <c r="AT36" s="173">
        <v>1</v>
      </c>
      <c r="AU36" s="81">
        <v>0</v>
      </c>
      <c r="AV36" s="77">
        <v>1</v>
      </c>
      <c r="AW36" s="206">
        <f t="shared" si="3"/>
        <v>0</v>
      </c>
      <c r="AX36" s="239"/>
      <c r="AY36" s="226" t="s">
        <v>495</v>
      </c>
      <c r="AZ36" s="178" t="s">
        <v>98</v>
      </c>
      <c r="BA36" s="57" t="s">
        <v>265</v>
      </c>
    </row>
    <row r="37" spans="1:53" ht="72" x14ac:dyDescent="0.2">
      <c r="A37" s="258"/>
      <c r="B37" s="264"/>
      <c r="C37" s="261"/>
      <c r="D37" s="170">
        <v>5</v>
      </c>
      <c r="E37" s="140" t="s">
        <v>307</v>
      </c>
      <c r="F37" s="46"/>
      <c r="G37" s="46"/>
      <c r="H37" s="5"/>
      <c r="I37" s="5"/>
      <c r="J37" s="46"/>
      <c r="K37" s="46"/>
      <c r="L37" s="111"/>
      <c r="M37" s="114"/>
      <c r="N37" s="114"/>
      <c r="O37" s="49"/>
      <c r="P37" s="114"/>
      <c r="Q37" s="50"/>
      <c r="R37" s="169" t="s">
        <v>277</v>
      </c>
      <c r="S37" s="19" t="s">
        <v>205</v>
      </c>
      <c r="T37" s="20" t="s">
        <v>277</v>
      </c>
      <c r="U37" s="173">
        <v>1</v>
      </c>
      <c r="V37" s="81">
        <v>0</v>
      </c>
      <c r="W37" s="77">
        <v>1</v>
      </c>
      <c r="X37" s="75">
        <f t="shared" si="0"/>
        <v>0</v>
      </c>
      <c r="Y37" s="239"/>
      <c r="Z37" s="183" t="s">
        <v>318</v>
      </c>
      <c r="AA37" s="20" t="s">
        <v>277</v>
      </c>
      <c r="AB37" s="173">
        <v>1</v>
      </c>
      <c r="AC37" s="81">
        <v>0</v>
      </c>
      <c r="AD37" s="77">
        <v>1</v>
      </c>
      <c r="AE37" s="202">
        <f t="shared" si="1"/>
        <v>0</v>
      </c>
      <c r="AF37" s="239"/>
      <c r="AG37" s="183" t="s">
        <v>318</v>
      </c>
      <c r="AH37" s="178" t="s">
        <v>98</v>
      </c>
      <c r="AI37" s="57" t="s">
        <v>87</v>
      </c>
      <c r="AJ37" s="20" t="s">
        <v>277</v>
      </c>
      <c r="AK37" s="173">
        <v>1</v>
      </c>
      <c r="AL37" s="81">
        <v>0</v>
      </c>
      <c r="AM37" s="77">
        <v>1</v>
      </c>
      <c r="AN37" s="206">
        <f t="shared" si="2"/>
        <v>0</v>
      </c>
      <c r="AO37" s="239"/>
      <c r="AP37" s="183" t="s">
        <v>496</v>
      </c>
      <c r="AQ37" s="178" t="s">
        <v>98</v>
      </c>
      <c r="AR37" s="57" t="s">
        <v>87</v>
      </c>
      <c r="AS37" s="20" t="s">
        <v>277</v>
      </c>
      <c r="AT37" s="173">
        <v>1</v>
      </c>
      <c r="AU37" s="81">
        <v>0</v>
      </c>
      <c r="AV37" s="77">
        <v>1</v>
      </c>
      <c r="AW37" s="206">
        <f t="shared" si="3"/>
        <v>0</v>
      </c>
      <c r="AX37" s="239"/>
      <c r="AY37" s="183" t="s">
        <v>496</v>
      </c>
      <c r="AZ37" s="178" t="s">
        <v>98</v>
      </c>
      <c r="BA37" s="57" t="s">
        <v>87</v>
      </c>
    </row>
    <row r="38" spans="1:53" ht="120" x14ac:dyDescent="0.2">
      <c r="A38" s="258"/>
      <c r="B38" s="264"/>
      <c r="C38" s="261"/>
      <c r="D38" s="170">
        <v>6</v>
      </c>
      <c r="E38" s="140" t="s">
        <v>549</v>
      </c>
      <c r="F38" s="116"/>
      <c r="G38" s="46"/>
      <c r="H38" s="46"/>
      <c r="I38" s="46"/>
      <c r="J38" s="116"/>
      <c r="K38" s="46"/>
      <c r="L38" s="113"/>
      <c r="M38" s="114"/>
      <c r="N38" s="116"/>
      <c r="O38" s="114"/>
      <c r="P38" s="114"/>
      <c r="Q38" s="50"/>
      <c r="R38" s="148" t="s">
        <v>164</v>
      </c>
      <c r="S38" s="56" t="s">
        <v>205</v>
      </c>
      <c r="T38" s="20" t="s">
        <v>308</v>
      </c>
      <c r="U38" s="12">
        <v>1</v>
      </c>
      <c r="V38" s="81">
        <v>1</v>
      </c>
      <c r="W38" s="77">
        <v>3</v>
      </c>
      <c r="X38" s="75">
        <f t="shared" si="0"/>
        <v>0.33333333333333331</v>
      </c>
      <c r="Y38" s="239"/>
      <c r="Z38" s="183" t="s">
        <v>319</v>
      </c>
      <c r="AA38" s="20" t="s">
        <v>308</v>
      </c>
      <c r="AB38" s="12">
        <v>1</v>
      </c>
      <c r="AC38" s="81">
        <v>1</v>
      </c>
      <c r="AD38" s="77">
        <v>3</v>
      </c>
      <c r="AE38" s="202">
        <f t="shared" si="1"/>
        <v>0.33333333333333331</v>
      </c>
      <c r="AF38" s="239"/>
      <c r="AG38" s="221" t="s">
        <v>412</v>
      </c>
      <c r="AH38" s="178" t="s">
        <v>98</v>
      </c>
      <c r="AI38" s="57" t="s">
        <v>266</v>
      </c>
      <c r="AJ38" s="20" t="s">
        <v>308</v>
      </c>
      <c r="AK38" s="12">
        <v>1</v>
      </c>
      <c r="AL38" s="81">
        <v>1</v>
      </c>
      <c r="AM38" s="77">
        <v>3</v>
      </c>
      <c r="AN38" s="206">
        <f t="shared" si="2"/>
        <v>0.33333333333333331</v>
      </c>
      <c r="AO38" s="239"/>
      <c r="AP38" s="226" t="s">
        <v>497</v>
      </c>
      <c r="AQ38" s="178" t="s">
        <v>98</v>
      </c>
      <c r="AR38" s="57" t="s">
        <v>266</v>
      </c>
      <c r="AS38" s="20" t="s">
        <v>308</v>
      </c>
      <c r="AT38" s="12">
        <v>1</v>
      </c>
      <c r="AU38" s="81">
        <v>1</v>
      </c>
      <c r="AV38" s="77">
        <v>3</v>
      </c>
      <c r="AW38" s="206">
        <f t="shared" si="3"/>
        <v>0.33333333333333331</v>
      </c>
      <c r="AX38" s="239"/>
      <c r="AY38" s="183" t="s">
        <v>500</v>
      </c>
      <c r="AZ38" s="178" t="s">
        <v>98</v>
      </c>
      <c r="BA38" s="57" t="s">
        <v>266</v>
      </c>
    </row>
    <row r="39" spans="1:53" ht="72" x14ac:dyDescent="0.2">
      <c r="A39" s="258"/>
      <c r="B39" s="264"/>
      <c r="C39" s="270" t="s">
        <v>215</v>
      </c>
      <c r="D39" s="131">
        <v>1</v>
      </c>
      <c r="E39" s="159" t="s">
        <v>267</v>
      </c>
      <c r="F39" s="46"/>
      <c r="G39" s="46"/>
      <c r="H39" s="46"/>
      <c r="I39" s="29"/>
      <c r="J39" s="46"/>
      <c r="K39" s="46"/>
      <c r="L39" s="113"/>
      <c r="M39" s="31"/>
      <c r="N39" s="117"/>
      <c r="O39" s="114"/>
      <c r="P39" s="114"/>
      <c r="Q39" s="50"/>
      <c r="R39" s="148" t="s">
        <v>216</v>
      </c>
      <c r="S39" s="56" t="s">
        <v>205</v>
      </c>
      <c r="T39" s="161" t="s">
        <v>217</v>
      </c>
      <c r="U39" s="16">
        <v>1</v>
      </c>
      <c r="V39" s="81">
        <v>0</v>
      </c>
      <c r="W39" s="77">
        <v>0</v>
      </c>
      <c r="X39" s="75" t="e">
        <f t="shared" si="0"/>
        <v>#DIV/0!</v>
      </c>
      <c r="Y39" s="239"/>
      <c r="Z39" s="183" t="s">
        <v>354</v>
      </c>
      <c r="AA39" s="161" t="s">
        <v>217</v>
      </c>
      <c r="AB39" s="16">
        <v>1</v>
      </c>
      <c r="AC39" s="81">
        <v>0</v>
      </c>
      <c r="AD39" s="77">
        <v>0</v>
      </c>
      <c r="AE39" s="202" t="e">
        <f t="shared" si="1"/>
        <v>#DIV/0!</v>
      </c>
      <c r="AF39" s="239"/>
      <c r="AG39" s="183" t="s">
        <v>354</v>
      </c>
      <c r="AH39" s="87" t="s">
        <v>219</v>
      </c>
      <c r="AI39" s="57" t="s">
        <v>268</v>
      </c>
      <c r="AJ39" s="161" t="s">
        <v>217</v>
      </c>
      <c r="AK39" s="16">
        <v>1</v>
      </c>
      <c r="AL39" s="81">
        <v>0</v>
      </c>
      <c r="AM39" s="77">
        <v>0</v>
      </c>
      <c r="AN39" s="206" t="e">
        <f t="shared" si="2"/>
        <v>#DIV/0!</v>
      </c>
      <c r="AO39" s="239"/>
      <c r="AP39" s="183" t="s">
        <v>498</v>
      </c>
      <c r="AQ39" s="87" t="s">
        <v>219</v>
      </c>
      <c r="AR39" s="57" t="s">
        <v>268</v>
      </c>
      <c r="AS39" s="161" t="s">
        <v>217</v>
      </c>
      <c r="AT39" s="16">
        <v>1</v>
      </c>
      <c r="AU39" s="81">
        <v>0</v>
      </c>
      <c r="AV39" s="77">
        <v>0</v>
      </c>
      <c r="AW39" s="206" t="e">
        <f t="shared" si="3"/>
        <v>#DIV/0!</v>
      </c>
      <c r="AX39" s="239"/>
      <c r="AY39" s="183" t="s">
        <v>498</v>
      </c>
      <c r="AZ39" s="87" t="s">
        <v>219</v>
      </c>
      <c r="BA39" s="57" t="s">
        <v>268</v>
      </c>
    </row>
    <row r="40" spans="1:53" ht="132" customHeight="1" x14ac:dyDescent="0.2">
      <c r="A40" s="258"/>
      <c r="B40" s="265"/>
      <c r="C40" s="270"/>
      <c r="D40" s="131">
        <v>2</v>
      </c>
      <c r="E40" s="55" t="s">
        <v>223</v>
      </c>
      <c r="F40" s="111"/>
      <c r="G40" s="111"/>
      <c r="H40" s="111"/>
      <c r="I40" s="110"/>
      <c r="J40" s="111"/>
      <c r="K40" s="111"/>
      <c r="L40" s="110"/>
      <c r="M40" s="111"/>
      <c r="N40" s="111"/>
      <c r="O40" s="111"/>
      <c r="P40" s="111"/>
      <c r="Q40" s="111"/>
      <c r="R40" s="148" t="s">
        <v>213</v>
      </c>
      <c r="S40" s="148" t="s">
        <v>205</v>
      </c>
      <c r="T40" s="56" t="s">
        <v>224</v>
      </c>
      <c r="U40" s="144">
        <v>1</v>
      </c>
      <c r="V40" s="81">
        <v>3</v>
      </c>
      <c r="W40" s="77">
        <v>3</v>
      </c>
      <c r="X40" s="75">
        <f t="shared" si="0"/>
        <v>1</v>
      </c>
      <c r="Y40" s="239"/>
      <c r="Z40" s="183" t="s">
        <v>543</v>
      </c>
      <c r="AA40" s="56" t="s">
        <v>224</v>
      </c>
      <c r="AB40" s="144">
        <v>1</v>
      </c>
      <c r="AC40" s="81">
        <v>4</v>
      </c>
      <c r="AD40" s="77">
        <v>4</v>
      </c>
      <c r="AE40" s="202">
        <f t="shared" si="1"/>
        <v>1</v>
      </c>
      <c r="AF40" s="239"/>
      <c r="AG40" s="183" t="s">
        <v>540</v>
      </c>
      <c r="AH40" s="87" t="s">
        <v>219</v>
      </c>
      <c r="AI40" s="57" t="s">
        <v>10</v>
      </c>
      <c r="AJ40" s="56" t="s">
        <v>224</v>
      </c>
      <c r="AK40" s="144">
        <v>1</v>
      </c>
      <c r="AL40" s="81">
        <v>5</v>
      </c>
      <c r="AM40" s="77">
        <v>5</v>
      </c>
      <c r="AN40" s="206">
        <f t="shared" si="2"/>
        <v>1</v>
      </c>
      <c r="AO40" s="239"/>
      <c r="AP40" s="183" t="s">
        <v>541</v>
      </c>
      <c r="AQ40" s="87" t="s">
        <v>219</v>
      </c>
      <c r="AR40" s="57" t="s">
        <v>10</v>
      </c>
      <c r="AS40" s="56" t="s">
        <v>224</v>
      </c>
      <c r="AT40" s="144">
        <v>1</v>
      </c>
      <c r="AU40" s="81">
        <v>3</v>
      </c>
      <c r="AV40" s="77">
        <v>3</v>
      </c>
      <c r="AW40" s="206">
        <f t="shared" si="3"/>
        <v>1</v>
      </c>
      <c r="AX40" s="239"/>
      <c r="AY40" s="183" t="s">
        <v>542</v>
      </c>
      <c r="AZ40" s="87" t="s">
        <v>219</v>
      </c>
      <c r="BA40" s="57" t="s">
        <v>10</v>
      </c>
    </row>
    <row r="41" spans="1:53" ht="84" customHeight="1" x14ac:dyDescent="0.2">
      <c r="A41" s="258"/>
      <c r="B41" s="267" t="s">
        <v>115</v>
      </c>
      <c r="C41" s="260" t="s">
        <v>47</v>
      </c>
      <c r="D41" s="168">
        <v>1</v>
      </c>
      <c r="E41" s="6" t="s">
        <v>255</v>
      </c>
      <c r="F41" s="116"/>
      <c r="G41" s="32"/>
      <c r="H41" s="32"/>
      <c r="I41" s="32"/>
      <c r="J41" s="32"/>
      <c r="K41" s="32"/>
      <c r="L41" s="27"/>
      <c r="M41" s="27"/>
      <c r="N41" s="27"/>
      <c r="O41" s="27"/>
      <c r="P41" s="27"/>
      <c r="Q41" s="33"/>
      <c r="R41" s="10" t="s">
        <v>185</v>
      </c>
      <c r="S41" s="19" t="s">
        <v>196</v>
      </c>
      <c r="T41" s="16" t="s">
        <v>278</v>
      </c>
      <c r="U41" s="14">
        <v>1</v>
      </c>
      <c r="V41" s="81">
        <v>1</v>
      </c>
      <c r="W41" s="77">
        <v>1</v>
      </c>
      <c r="X41" s="75">
        <f t="shared" si="0"/>
        <v>1</v>
      </c>
      <c r="Y41" s="239"/>
      <c r="Z41" s="192" t="s">
        <v>342</v>
      </c>
      <c r="AA41" s="16" t="s">
        <v>278</v>
      </c>
      <c r="AB41" s="14">
        <v>1</v>
      </c>
      <c r="AC41" s="81" t="s">
        <v>393</v>
      </c>
      <c r="AD41" s="77" t="s">
        <v>393</v>
      </c>
      <c r="AE41" s="202" t="e">
        <f t="shared" si="1"/>
        <v>#VALUE!</v>
      </c>
      <c r="AF41" s="239"/>
      <c r="AG41" s="219" t="s">
        <v>399</v>
      </c>
      <c r="AH41" s="87" t="s">
        <v>96</v>
      </c>
      <c r="AI41" s="87" t="s">
        <v>97</v>
      </c>
      <c r="AJ41" s="16" t="s">
        <v>278</v>
      </c>
      <c r="AK41" s="14">
        <v>1</v>
      </c>
      <c r="AL41" s="81" t="s">
        <v>393</v>
      </c>
      <c r="AM41" s="77" t="s">
        <v>393</v>
      </c>
      <c r="AN41" s="206" t="e">
        <f t="shared" si="2"/>
        <v>#VALUE!</v>
      </c>
      <c r="AO41" s="239"/>
      <c r="AP41" s="219" t="s">
        <v>451</v>
      </c>
      <c r="AQ41" s="87" t="s">
        <v>96</v>
      </c>
      <c r="AR41" s="87" t="s">
        <v>97</v>
      </c>
      <c r="AS41" s="16" t="s">
        <v>278</v>
      </c>
      <c r="AT41" s="14">
        <v>1</v>
      </c>
      <c r="AU41" s="81" t="s">
        <v>393</v>
      </c>
      <c r="AV41" s="77" t="s">
        <v>393</v>
      </c>
      <c r="AW41" s="206" t="e">
        <f t="shared" si="3"/>
        <v>#VALUE!</v>
      </c>
      <c r="AX41" s="239"/>
      <c r="AY41" s="219" t="s">
        <v>451</v>
      </c>
      <c r="AZ41" s="87" t="s">
        <v>96</v>
      </c>
      <c r="BA41" s="87" t="s">
        <v>97</v>
      </c>
    </row>
    <row r="42" spans="1:53" ht="64.5" customHeight="1" x14ac:dyDescent="0.2">
      <c r="A42" s="258"/>
      <c r="B42" s="268"/>
      <c r="C42" s="261"/>
      <c r="D42" s="56">
        <v>2</v>
      </c>
      <c r="E42" s="55" t="s">
        <v>186</v>
      </c>
      <c r="F42" s="32"/>
      <c r="G42" s="32"/>
      <c r="H42" s="46"/>
      <c r="I42" s="32"/>
      <c r="J42" s="32"/>
      <c r="K42" s="116"/>
      <c r="L42" s="27"/>
      <c r="M42" s="116"/>
      <c r="N42" s="27"/>
      <c r="O42" s="27"/>
      <c r="P42" s="27"/>
      <c r="Q42" s="116"/>
      <c r="R42" s="10" t="s">
        <v>185</v>
      </c>
      <c r="S42" s="19" t="s">
        <v>196</v>
      </c>
      <c r="T42" s="16" t="s">
        <v>187</v>
      </c>
      <c r="U42" s="16">
        <v>1</v>
      </c>
      <c r="V42" s="81">
        <v>0</v>
      </c>
      <c r="W42" s="77">
        <v>0</v>
      </c>
      <c r="X42" s="75" t="e">
        <f t="shared" si="0"/>
        <v>#DIV/0!</v>
      </c>
      <c r="Y42" s="239"/>
      <c r="Z42" s="193" t="s">
        <v>343</v>
      </c>
      <c r="AA42" s="16" t="s">
        <v>187</v>
      </c>
      <c r="AB42" s="16">
        <v>1</v>
      </c>
      <c r="AC42" s="81">
        <v>2</v>
      </c>
      <c r="AD42" s="77">
        <v>2</v>
      </c>
      <c r="AE42" s="202">
        <f t="shared" si="1"/>
        <v>1</v>
      </c>
      <c r="AF42" s="239"/>
      <c r="AG42" s="193" t="s">
        <v>400</v>
      </c>
      <c r="AH42" s="87" t="s">
        <v>96</v>
      </c>
      <c r="AI42" s="87" t="s">
        <v>309</v>
      </c>
      <c r="AJ42" s="16" t="s">
        <v>187</v>
      </c>
      <c r="AK42" s="16">
        <v>1</v>
      </c>
      <c r="AL42" s="81" t="s">
        <v>393</v>
      </c>
      <c r="AM42" s="77" t="s">
        <v>393</v>
      </c>
      <c r="AN42" s="206" t="e">
        <f t="shared" si="2"/>
        <v>#VALUE!</v>
      </c>
      <c r="AO42" s="239"/>
      <c r="AP42" s="196" t="s">
        <v>452</v>
      </c>
      <c r="AQ42" s="87" t="s">
        <v>96</v>
      </c>
      <c r="AR42" s="87" t="s">
        <v>309</v>
      </c>
      <c r="AS42" s="16" t="s">
        <v>187</v>
      </c>
      <c r="AT42" s="16">
        <v>1</v>
      </c>
      <c r="AU42" s="81">
        <v>2</v>
      </c>
      <c r="AV42" s="77">
        <v>2</v>
      </c>
      <c r="AW42" s="206">
        <f t="shared" si="3"/>
        <v>1</v>
      </c>
      <c r="AX42" s="239"/>
      <c r="AY42" s="193" t="s">
        <v>456</v>
      </c>
      <c r="AZ42" s="87" t="s">
        <v>96</v>
      </c>
      <c r="BA42" s="87" t="s">
        <v>309</v>
      </c>
    </row>
    <row r="43" spans="1:53" ht="64.5" customHeight="1" x14ac:dyDescent="0.2">
      <c r="A43" s="258"/>
      <c r="B43" s="268"/>
      <c r="C43" s="262"/>
      <c r="D43" s="56">
        <v>3</v>
      </c>
      <c r="E43" s="55" t="s">
        <v>256</v>
      </c>
      <c r="F43" s="32"/>
      <c r="G43" s="32"/>
      <c r="H43" s="174"/>
      <c r="I43" s="32"/>
      <c r="J43" s="32"/>
      <c r="K43" s="32"/>
      <c r="L43" s="27"/>
      <c r="M43" s="165"/>
      <c r="N43" s="27"/>
      <c r="O43" s="27"/>
      <c r="P43" s="27"/>
      <c r="Q43" s="33"/>
      <c r="R43" s="10" t="s">
        <v>185</v>
      </c>
      <c r="S43" s="19" t="s">
        <v>196</v>
      </c>
      <c r="T43" s="16" t="s">
        <v>279</v>
      </c>
      <c r="U43" s="16">
        <v>1</v>
      </c>
      <c r="V43" s="81">
        <v>0</v>
      </c>
      <c r="W43" s="77">
        <v>0</v>
      </c>
      <c r="X43" s="75" t="e">
        <f t="shared" si="0"/>
        <v>#DIV/0!</v>
      </c>
      <c r="Y43" s="239"/>
      <c r="Z43" s="193" t="s">
        <v>344</v>
      </c>
      <c r="AA43" s="16" t="s">
        <v>279</v>
      </c>
      <c r="AB43" s="16">
        <v>1</v>
      </c>
      <c r="AC43" s="81" t="s">
        <v>393</v>
      </c>
      <c r="AD43" s="77" t="s">
        <v>393</v>
      </c>
      <c r="AE43" s="202" t="e">
        <f t="shared" si="1"/>
        <v>#VALUE!</v>
      </c>
      <c r="AF43" s="239"/>
      <c r="AG43" s="193" t="s">
        <v>401</v>
      </c>
      <c r="AH43" s="87" t="s">
        <v>96</v>
      </c>
      <c r="AI43" s="87" t="s">
        <v>116</v>
      </c>
      <c r="AJ43" s="16" t="s">
        <v>279</v>
      </c>
      <c r="AK43" s="16">
        <v>1</v>
      </c>
      <c r="AL43" s="81">
        <v>1</v>
      </c>
      <c r="AM43" s="77">
        <v>1</v>
      </c>
      <c r="AN43" s="206">
        <f t="shared" si="2"/>
        <v>1</v>
      </c>
      <c r="AO43" s="239"/>
      <c r="AP43" s="193" t="s">
        <v>450</v>
      </c>
      <c r="AQ43" s="87" t="s">
        <v>96</v>
      </c>
      <c r="AR43" s="87" t="s">
        <v>116</v>
      </c>
      <c r="AS43" s="16" t="s">
        <v>279</v>
      </c>
      <c r="AT43" s="16">
        <v>1</v>
      </c>
      <c r="AU43" s="81" t="s">
        <v>393</v>
      </c>
      <c r="AV43" s="77" t="s">
        <v>393</v>
      </c>
      <c r="AW43" s="206" t="e">
        <f t="shared" si="3"/>
        <v>#VALUE!</v>
      </c>
      <c r="AX43" s="239"/>
      <c r="AY43" s="196" t="s">
        <v>457</v>
      </c>
      <c r="AZ43" s="87" t="s">
        <v>96</v>
      </c>
      <c r="BA43" s="87" t="s">
        <v>116</v>
      </c>
    </row>
    <row r="44" spans="1:53" ht="72" x14ac:dyDescent="0.2">
      <c r="A44" s="258"/>
      <c r="B44" s="268"/>
      <c r="C44" s="260" t="s">
        <v>19</v>
      </c>
      <c r="D44" s="56">
        <v>1</v>
      </c>
      <c r="E44" s="158" t="s">
        <v>303</v>
      </c>
      <c r="F44" s="165"/>
      <c r="G44" s="32"/>
      <c r="H44" s="174"/>
      <c r="I44" s="165"/>
      <c r="J44" s="32"/>
      <c r="K44" s="174"/>
      <c r="L44" s="166"/>
      <c r="M44" s="27"/>
      <c r="N44" s="128"/>
      <c r="O44" s="166"/>
      <c r="P44" s="27"/>
      <c r="Q44" s="180"/>
      <c r="R44" s="10" t="s">
        <v>310</v>
      </c>
      <c r="S44" s="19" t="s">
        <v>196</v>
      </c>
      <c r="T44" s="160" t="s">
        <v>304</v>
      </c>
      <c r="U44" s="19">
        <v>4</v>
      </c>
      <c r="V44" s="81">
        <v>1</v>
      </c>
      <c r="W44" s="77">
        <v>4</v>
      </c>
      <c r="X44" s="75">
        <f t="shared" si="0"/>
        <v>0.25</v>
      </c>
      <c r="Y44" s="239"/>
      <c r="Z44" s="184" t="s">
        <v>320</v>
      </c>
      <c r="AA44" s="160" t="s">
        <v>304</v>
      </c>
      <c r="AB44" s="19">
        <v>4</v>
      </c>
      <c r="AC44" s="81">
        <v>2</v>
      </c>
      <c r="AD44" s="77">
        <v>4</v>
      </c>
      <c r="AE44" s="202">
        <f t="shared" si="1"/>
        <v>0.5</v>
      </c>
      <c r="AF44" s="239"/>
      <c r="AG44" s="184" t="s">
        <v>397</v>
      </c>
      <c r="AH44" s="87" t="s">
        <v>98</v>
      </c>
      <c r="AI44" s="57" t="s">
        <v>87</v>
      </c>
      <c r="AJ44" s="160" t="s">
        <v>304</v>
      </c>
      <c r="AK44" s="19">
        <v>4</v>
      </c>
      <c r="AL44" s="81">
        <v>1</v>
      </c>
      <c r="AM44" s="77">
        <v>4</v>
      </c>
      <c r="AN44" s="206">
        <f t="shared" si="2"/>
        <v>0.25</v>
      </c>
      <c r="AO44" s="239"/>
      <c r="AP44" s="184" t="s">
        <v>502</v>
      </c>
      <c r="AQ44" s="87" t="s">
        <v>98</v>
      </c>
      <c r="AR44" s="57" t="s">
        <v>87</v>
      </c>
      <c r="AS44" s="160" t="s">
        <v>304</v>
      </c>
      <c r="AT44" s="19">
        <v>4</v>
      </c>
      <c r="AU44" s="81">
        <v>1</v>
      </c>
      <c r="AV44" s="77">
        <v>4</v>
      </c>
      <c r="AW44" s="206">
        <f t="shared" si="3"/>
        <v>0.25</v>
      </c>
      <c r="AX44" s="239"/>
      <c r="AY44" s="184" t="s">
        <v>501</v>
      </c>
      <c r="AZ44" s="87" t="s">
        <v>98</v>
      </c>
      <c r="BA44" s="57" t="s">
        <v>87</v>
      </c>
    </row>
    <row r="45" spans="1:53" ht="96" x14ac:dyDescent="0.2">
      <c r="A45" s="258"/>
      <c r="B45" s="268"/>
      <c r="C45" s="262"/>
      <c r="D45" s="56">
        <v>2</v>
      </c>
      <c r="E45" s="55" t="s">
        <v>220</v>
      </c>
      <c r="F45" s="32"/>
      <c r="G45" s="32"/>
      <c r="H45" s="32"/>
      <c r="I45" s="32"/>
      <c r="J45" s="174"/>
      <c r="K45" s="165"/>
      <c r="L45" s="165"/>
      <c r="M45" s="27"/>
      <c r="N45" s="27"/>
      <c r="O45" s="27"/>
      <c r="P45" s="27"/>
      <c r="Q45" s="33"/>
      <c r="R45" s="10" t="s">
        <v>194</v>
      </c>
      <c r="S45" s="19" t="s">
        <v>196</v>
      </c>
      <c r="T45" s="16" t="s">
        <v>195</v>
      </c>
      <c r="U45" s="19">
        <v>2</v>
      </c>
      <c r="V45" s="81">
        <v>0</v>
      </c>
      <c r="W45" s="77">
        <v>2</v>
      </c>
      <c r="X45" s="75">
        <f t="shared" si="0"/>
        <v>0</v>
      </c>
      <c r="Y45" s="239"/>
      <c r="Z45" s="183" t="s">
        <v>318</v>
      </c>
      <c r="AA45" s="16" t="s">
        <v>195</v>
      </c>
      <c r="AB45" s="19">
        <v>2</v>
      </c>
      <c r="AC45" s="81">
        <v>1</v>
      </c>
      <c r="AD45" s="77">
        <v>2</v>
      </c>
      <c r="AE45" s="202">
        <f t="shared" si="1"/>
        <v>0.5</v>
      </c>
      <c r="AF45" s="239"/>
      <c r="AG45" s="183" t="s">
        <v>398</v>
      </c>
      <c r="AH45" s="87" t="s">
        <v>98</v>
      </c>
      <c r="AI45" s="57" t="s">
        <v>100</v>
      </c>
      <c r="AJ45" s="16" t="s">
        <v>195</v>
      </c>
      <c r="AK45" s="19">
        <v>2</v>
      </c>
      <c r="AL45" s="81">
        <v>1</v>
      </c>
      <c r="AM45" s="77">
        <v>2</v>
      </c>
      <c r="AN45" s="206">
        <f t="shared" si="2"/>
        <v>0.5</v>
      </c>
      <c r="AO45" s="239"/>
      <c r="AP45" s="183" t="s">
        <v>503</v>
      </c>
      <c r="AQ45" s="87" t="s">
        <v>98</v>
      </c>
      <c r="AR45" s="57" t="s">
        <v>100</v>
      </c>
      <c r="AS45" s="16" t="s">
        <v>195</v>
      </c>
      <c r="AT45" s="19">
        <v>2</v>
      </c>
      <c r="AU45" s="81">
        <v>0</v>
      </c>
      <c r="AV45" s="77">
        <v>2</v>
      </c>
      <c r="AW45" s="206">
        <f t="shared" si="3"/>
        <v>0</v>
      </c>
      <c r="AX45" s="239"/>
      <c r="AY45" s="183" t="s">
        <v>496</v>
      </c>
      <c r="AZ45" s="87" t="s">
        <v>98</v>
      </c>
      <c r="BA45" s="57" t="s">
        <v>100</v>
      </c>
    </row>
    <row r="46" spans="1:53" ht="48" x14ac:dyDescent="0.2">
      <c r="A46" s="258"/>
      <c r="B46" s="268"/>
      <c r="C46" s="260" t="s">
        <v>33</v>
      </c>
      <c r="D46" s="56">
        <v>1</v>
      </c>
      <c r="E46" s="55" t="s">
        <v>181</v>
      </c>
      <c r="F46" s="118"/>
      <c r="G46" s="166"/>
      <c r="H46" s="166"/>
      <c r="I46" s="166"/>
      <c r="J46" s="118"/>
      <c r="K46" s="27"/>
      <c r="L46" s="27"/>
      <c r="M46" s="118"/>
      <c r="N46" s="118"/>
      <c r="O46" s="118"/>
      <c r="P46" s="118"/>
      <c r="Q46" s="118"/>
      <c r="R46" s="56" t="s">
        <v>182</v>
      </c>
      <c r="S46" s="56" t="s">
        <v>205</v>
      </c>
      <c r="T46" s="56" t="s">
        <v>254</v>
      </c>
      <c r="U46" s="10">
        <v>1</v>
      </c>
      <c r="V46" s="81">
        <v>1</v>
      </c>
      <c r="W46" s="77">
        <v>1</v>
      </c>
      <c r="X46" s="75">
        <f t="shared" si="0"/>
        <v>1</v>
      </c>
      <c r="Y46" s="239"/>
      <c r="Z46" s="184" t="s">
        <v>340</v>
      </c>
      <c r="AA46" s="56" t="s">
        <v>254</v>
      </c>
      <c r="AB46" s="10">
        <v>1</v>
      </c>
      <c r="AC46" s="81">
        <v>0</v>
      </c>
      <c r="AD46" s="77">
        <v>1</v>
      </c>
      <c r="AE46" s="202">
        <f t="shared" si="1"/>
        <v>0</v>
      </c>
      <c r="AF46" s="239"/>
      <c r="AG46" s="184" t="s">
        <v>377</v>
      </c>
      <c r="AH46" s="87" t="s">
        <v>91</v>
      </c>
      <c r="AI46" s="157" t="s">
        <v>221</v>
      </c>
      <c r="AJ46" s="56" t="s">
        <v>254</v>
      </c>
      <c r="AK46" s="10">
        <v>1</v>
      </c>
      <c r="AL46" s="81">
        <v>0</v>
      </c>
      <c r="AM46" s="77">
        <v>1</v>
      </c>
      <c r="AN46" s="206">
        <f t="shared" si="2"/>
        <v>0</v>
      </c>
      <c r="AO46" s="239"/>
      <c r="AP46" s="184" t="s">
        <v>486</v>
      </c>
      <c r="AQ46" s="87" t="s">
        <v>91</v>
      </c>
      <c r="AR46" s="157" t="s">
        <v>221</v>
      </c>
      <c r="AS46" s="56" t="s">
        <v>254</v>
      </c>
      <c r="AT46" s="10">
        <v>1</v>
      </c>
      <c r="AU46" s="81">
        <v>0</v>
      </c>
      <c r="AV46" s="77">
        <v>1</v>
      </c>
      <c r="AW46" s="206">
        <f t="shared" si="3"/>
        <v>0</v>
      </c>
      <c r="AX46" s="239"/>
      <c r="AY46" s="184" t="s">
        <v>486</v>
      </c>
      <c r="AZ46" s="87" t="s">
        <v>91</v>
      </c>
      <c r="BA46" s="157" t="s">
        <v>221</v>
      </c>
    </row>
    <row r="47" spans="1:53" ht="48" x14ac:dyDescent="0.2">
      <c r="A47" s="258"/>
      <c r="B47" s="268"/>
      <c r="C47" s="261"/>
      <c r="D47" s="56">
        <v>2</v>
      </c>
      <c r="E47" s="55" t="s">
        <v>183</v>
      </c>
      <c r="F47" s="118"/>
      <c r="G47" s="118"/>
      <c r="H47" s="118"/>
      <c r="I47" s="118"/>
      <c r="J47" s="118"/>
      <c r="K47" s="118"/>
      <c r="L47" s="120"/>
      <c r="M47" s="118"/>
      <c r="N47" s="118"/>
      <c r="O47" s="118"/>
      <c r="P47" s="118"/>
      <c r="Q47" s="118"/>
      <c r="R47" s="56" t="s">
        <v>182</v>
      </c>
      <c r="S47" s="56" t="s">
        <v>205</v>
      </c>
      <c r="T47" s="56" t="s">
        <v>254</v>
      </c>
      <c r="U47" s="10">
        <v>1</v>
      </c>
      <c r="V47" s="81">
        <v>1</v>
      </c>
      <c r="W47" s="77">
        <v>1</v>
      </c>
      <c r="X47" s="75">
        <f t="shared" si="0"/>
        <v>1</v>
      </c>
      <c r="Y47" s="239"/>
      <c r="Z47" s="184" t="s">
        <v>339</v>
      </c>
      <c r="AA47" s="56" t="s">
        <v>254</v>
      </c>
      <c r="AB47" s="10">
        <v>1</v>
      </c>
      <c r="AC47" s="81">
        <v>0</v>
      </c>
      <c r="AD47" s="77">
        <v>1</v>
      </c>
      <c r="AE47" s="202">
        <f t="shared" si="1"/>
        <v>0</v>
      </c>
      <c r="AF47" s="239"/>
      <c r="AG47" s="184" t="s">
        <v>377</v>
      </c>
      <c r="AH47" s="87" t="s">
        <v>91</v>
      </c>
      <c r="AI47" s="157" t="s">
        <v>10</v>
      </c>
      <c r="AJ47" s="56" t="s">
        <v>254</v>
      </c>
      <c r="AK47" s="10">
        <v>1</v>
      </c>
      <c r="AL47" s="81">
        <v>0</v>
      </c>
      <c r="AM47" s="77">
        <v>1</v>
      </c>
      <c r="AN47" s="206">
        <f t="shared" si="2"/>
        <v>0</v>
      </c>
      <c r="AO47" s="239"/>
      <c r="AP47" s="184" t="s">
        <v>486</v>
      </c>
      <c r="AQ47" s="87" t="s">
        <v>91</v>
      </c>
      <c r="AR47" s="157" t="s">
        <v>10</v>
      </c>
      <c r="AS47" s="56" t="s">
        <v>254</v>
      </c>
      <c r="AT47" s="10">
        <v>1</v>
      </c>
      <c r="AU47" s="81">
        <v>0</v>
      </c>
      <c r="AV47" s="77">
        <v>1</v>
      </c>
      <c r="AW47" s="206">
        <f t="shared" si="3"/>
        <v>0</v>
      </c>
      <c r="AX47" s="239"/>
      <c r="AY47" s="184" t="s">
        <v>486</v>
      </c>
      <c r="AZ47" s="87" t="s">
        <v>91</v>
      </c>
      <c r="BA47" s="157" t="s">
        <v>10</v>
      </c>
    </row>
    <row r="48" spans="1:53" ht="192" x14ac:dyDescent="0.2">
      <c r="A48" s="259"/>
      <c r="B48" s="268"/>
      <c r="C48" s="262"/>
      <c r="D48" s="56">
        <v>3</v>
      </c>
      <c r="E48" s="55" t="s">
        <v>223</v>
      </c>
      <c r="F48" s="111"/>
      <c r="G48" s="111"/>
      <c r="H48" s="111"/>
      <c r="I48" s="110"/>
      <c r="J48" s="111"/>
      <c r="K48" s="111"/>
      <c r="L48" s="110"/>
      <c r="M48" s="111"/>
      <c r="N48" s="111"/>
      <c r="O48" s="111"/>
      <c r="P48" s="111"/>
      <c r="Q48" s="111"/>
      <c r="R48" s="148" t="s">
        <v>213</v>
      </c>
      <c r="S48" s="148" t="s">
        <v>205</v>
      </c>
      <c r="T48" s="56" t="s">
        <v>224</v>
      </c>
      <c r="U48" s="144">
        <v>1</v>
      </c>
      <c r="V48" s="81">
        <v>4</v>
      </c>
      <c r="W48" s="77">
        <v>5</v>
      </c>
      <c r="X48" s="75">
        <f t="shared" si="0"/>
        <v>0.8</v>
      </c>
      <c r="Y48" s="240"/>
      <c r="Z48" s="183" t="s">
        <v>533</v>
      </c>
      <c r="AA48" s="56" t="s">
        <v>224</v>
      </c>
      <c r="AB48" s="144">
        <v>1</v>
      </c>
      <c r="AC48" s="81">
        <v>4</v>
      </c>
      <c r="AD48" s="77">
        <v>4</v>
      </c>
      <c r="AE48" s="202">
        <f t="shared" si="1"/>
        <v>1</v>
      </c>
      <c r="AF48" s="240"/>
      <c r="AG48" s="183" t="s">
        <v>540</v>
      </c>
      <c r="AH48" s="87" t="s">
        <v>91</v>
      </c>
      <c r="AI48" s="157" t="s">
        <v>10</v>
      </c>
      <c r="AJ48" s="56" t="s">
        <v>224</v>
      </c>
      <c r="AK48" s="144">
        <v>1</v>
      </c>
      <c r="AL48" s="81">
        <v>5</v>
      </c>
      <c r="AM48" s="77">
        <v>5</v>
      </c>
      <c r="AN48" s="206">
        <f t="shared" si="2"/>
        <v>1</v>
      </c>
      <c r="AO48" s="240"/>
      <c r="AP48" s="183" t="s">
        <v>541</v>
      </c>
      <c r="AQ48" s="87" t="s">
        <v>91</v>
      </c>
      <c r="AR48" s="157" t="s">
        <v>10</v>
      </c>
      <c r="AS48" s="56" t="s">
        <v>224</v>
      </c>
      <c r="AT48" s="144">
        <v>1</v>
      </c>
      <c r="AU48" s="81">
        <v>3</v>
      </c>
      <c r="AV48" s="77">
        <v>3</v>
      </c>
      <c r="AW48" s="206">
        <f t="shared" si="3"/>
        <v>1</v>
      </c>
      <c r="AX48" s="240"/>
      <c r="AY48" s="183" t="s">
        <v>542</v>
      </c>
      <c r="AZ48" s="87" t="s">
        <v>91</v>
      </c>
      <c r="BA48" s="157" t="s">
        <v>10</v>
      </c>
    </row>
    <row r="49" spans="1:53" ht="79.5" customHeight="1" x14ac:dyDescent="0.2">
      <c r="A49" s="257" t="s">
        <v>44</v>
      </c>
      <c r="B49" s="275" t="s">
        <v>45</v>
      </c>
      <c r="C49" s="71" t="s">
        <v>19</v>
      </c>
      <c r="D49" s="56">
        <v>1</v>
      </c>
      <c r="E49" s="55" t="s">
        <v>54</v>
      </c>
      <c r="F49" s="111"/>
      <c r="G49" s="32"/>
      <c r="H49" s="32"/>
      <c r="I49" s="32"/>
      <c r="J49" s="32"/>
      <c r="K49" s="32"/>
      <c r="L49" s="27"/>
      <c r="M49" s="27"/>
      <c r="N49" s="27"/>
      <c r="O49" s="27"/>
      <c r="P49" s="27"/>
      <c r="Q49" s="33"/>
      <c r="R49" s="10" t="s">
        <v>55</v>
      </c>
      <c r="S49" s="19" t="s">
        <v>196</v>
      </c>
      <c r="T49" s="16" t="s">
        <v>56</v>
      </c>
      <c r="U49" s="19">
        <v>1</v>
      </c>
      <c r="V49" s="81">
        <v>1</v>
      </c>
      <c r="W49" s="77">
        <v>1</v>
      </c>
      <c r="X49" s="75">
        <f t="shared" si="0"/>
        <v>1</v>
      </c>
      <c r="Y49" s="241">
        <f>AVERAGE(X49:X64)*Hoja1!B39</f>
        <v>0.12661756607929514</v>
      </c>
      <c r="Z49" s="183" t="s">
        <v>321</v>
      </c>
      <c r="AA49" s="16" t="s">
        <v>56</v>
      </c>
      <c r="AB49" s="19">
        <v>1</v>
      </c>
      <c r="AC49" s="81">
        <v>1</v>
      </c>
      <c r="AD49" s="77">
        <v>1</v>
      </c>
      <c r="AE49" s="202">
        <f t="shared" si="1"/>
        <v>1</v>
      </c>
      <c r="AF49" s="241"/>
      <c r="AG49" s="183" t="s">
        <v>321</v>
      </c>
      <c r="AH49" s="87" t="s">
        <v>99</v>
      </c>
      <c r="AI49" s="57" t="s">
        <v>100</v>
      </c>
      <c r="AJ49" s="16" t="s">
        <v>56</v>
      </c>
      <c r="AK49" s="19">
        <v>1</v>
      </c>
      <c r="AL49" s="81">
        <v>0</v>
      </c>
      <c r="AM49" s="77">
        <v>1</v>
      </c>
      <c r="AN49" s="206">
        <f t="shared" si="2"/>
        <v>0</v>
      </c>
      <c r="AO49" s="241"/>
      <c r="AP49" s="183" t="s">
        <v>486</v>
      </c>
      <c r="AQ49" s="87" t="s">
        <v>99</v>
      </c>
      <c r="AR49" s="57" t="s">
        <v>100</v>
      </c>
      <c r="AS49" s="16" t="s">
        <v>56</v>
      </c>
      <c r="AT49" s="19">
        <v>1</v>
      </c>
      <c r="AU49" s="81">
        <v>0</v>
      </c>
      <c r="AV49" s="77">
        <v>1</v>
      </c>
      <c r="AW49" s="206">
        <f t="shared" si="3"/>
        <v>0</v>
      </c>
      <c r="AX49" s="241"/>
      <c r="AY49" s="183" t="s">
        <v>486</v>
      </c>
      <c r="AZ49" s="87" t="s">
        <v>99</v>
      </c>
      <c r="BA49" s="57" t="s">
        <v>100</v>
      </c>
    </row>
    <row r="50" spans="1:53" ht="79.5" customHeight="1" x14ac:dyDescent="0.2">
      <c r="A50" s="258"/>
      <c r="B50" s="276"/>
      <c r="C50" s="146" t="s">
        <v>259</v>
      </c>
      <c r="D50" s="56">
        <v>1</v>
      </c>
      <c r="E50" s="55" t="s">
        <v>264</v>
      </c>
      <c r="F50" s="111"/>
      <c r="G50" s="111"/>
      <c r="H50" s="111"/>
      <c r="I50" s="111"/>
      <c r="J50" s="111"/>
      <c r="K50" s="111"/>
      <c r="L50" s="111"/>
      <c r="M50" s="111"/>
      <c r="N50" s="111"/>
      <c r="O50" s="111"/>
      <c r="P50" s="111"/>
      <c r="Q50" s="111"/>
      <c r="R50" s="10" t="s">
        <v>260</v>
      </c>
      <c r="S50" s="19" t="s">
        <v>196</v>
      </c>
      <c r="T50" s="16" t="s">
        <v>263</v>
      </c>
      <c r="U50" s="144">
        <v>1</v>
      </c>
      <c r="V50" s="81">
        <v>3</v>
      </c>
      <c r="W50" s="77">
        <v>3</v>
      </c>
      <c r="X50" s="75">
        <f t="shared" si="0"/>
        <v>1</v>
      </c>
      <c r="Y50" s="239"/>
      <c r="Z50" s="183" t="s">
        <v>341</v>
      </c>
      <c r="AA50" s="16" t="s">
        <v>263</v>
      </c>
      <c r="AB50" s="144">
        <v>1</v>
      </c>
      <c r="AC50" s="81">
        <v>0</v>
      </c>
      <c r="AD50" s="77">
        <v>0</v>
      </c>
      <c r="AE50" s="202" t="e">
        <f t="shared" si="1"/>
        <v>#DIV/0!</v>
      </c>
      <c r="AF50" s="239"/>
      <c r="AG50" s="183" t="s">
        <v>392</v>
      </c>
      <c r="AH50" s="87" t="s">
        <v>261</v>
      </c>
      <c r="AI50" s="157" t="s">
        <v>10</v>
      </c>
      <c r="AJ50" s="16" t="s">
        <v>263</v>
      </c>
      <c r="AK50" s="144">
        <v>1</v>
      </c>
      <c r="AL50" s="81">
        <v>0</v>
      </c>
      <c r="AM50" s="77">
        <v>0</v>
      </c>
      <c r="AN50" s="206" t="e">
        <f t="shared" si="2"/>
        <v>#DIV/0!</v>
      </c>
      <c r="AO50" s="239"/>
      <c r="AP50" s="183" t="s">
        <v>392</v>
      </c>
      <c r="AQ50" s="87" t="s">
        <v>261</v>
      </c>
      <c r="AR50" s="157" t="s">
        <v>10</v>
      </c>
      <c r="AS50" s="16" t="s">
        <v>263</v>
      </c>
      <c r="AT50" s="144">
        <v>1</v>
      </c>
      <c r="AU50" s="81">
        <v>0</v>
      </c>
      <c r="AV50" s="77">
        <v>0</v>
      </c>
      <c r="AW50" s="206" t="e">
        <f t="shared" si="3"/>
        <v>#DIV/0!</v>
      </c>
      <c r="AX50" s="239"/>
      <c r="AY50" s="183" t="s">
        <v>392</v>
      </c>
      <c r="AZ50" s="87" t="s">
        <v>261</v>
      </c>
      <c r="BA50" s="157" t="s">
        <v>10</v>
      </c>
    </row>
    <row r="51" spans="1:53" ht="181.5" customHeight="1" x14ac:dyDescent="0.2">
      <c r="A51" s="258"/>
      <c r="B51" s="277"/>
      <c r="C51" s="146" t="s">
        <v>259</v>
      </c>
      <c r="D51" s="56">
        <v>2</v>
      </c>
      <c r="E51" s="55" t="s">
        <v>223</v>
      </c>
      <c r="F51" s="111"/>
      <c r="G51" s="111"/>
      <c r="H51" s="111"/>
      <c r="I51" s="110"/>
      <c r="J51" s="111"/>
      <c r="K51" s="111"/>
      <c r="L51" s="110"/>
      <c r="M51" s="111"/>
      <c r="N51" s="111"/>
      <c r="O51" s="111"/>
      <c r="P51" s="111"/>
      <c r="Q51" s="111"/>
      <c r="R51" s="148" t="s">
        <v>213</v>
      </c>
      <c r="S51" s="148" t="s">
        <v>205</v>
      </c>
      <c r="T51" s="56" t="s">
        <v>224</v>
      </c>
      <c r="U51" s="144">
        <v>1</v>
      </c>
      <c r="V51" s="81">
        <v>3</v>
      </c>
      <c r="W51" s="77">
        <v>3</v>
      </c>
      <c r="X51" s="75">
        <f t="shared" si="0"/>
        <v>1</v>
      </c>
      <c r="Y51" s="239"/>
      <c r="Z51" s="183" t="s">
        <v>543</v>
      </c>
      <c r="AA51" s="56" t="s">
        <v>224</v>
      </c>
      <c r="AB51" s="144">
        <v>1</v>
      </c>
      <c r="AC51" s="81">
        <v>4</v>
      </c>
      <c r="AD51" s="77">
        <v>4</v>
      </c>
      <c r="AE51" s="202">
        <f t="shared" si="1"/>
        <v>1</v>
      </c>
      <c r="AF51" s="239"/>
      <c r="AG51" s="183" t="s">
        <v>540</v>
      </c>
      <c r="AH51" s="87" t="s">
        <v>262</v>
      </c>
      <c r="AI51" s="157" t="s">
        <v>10</v>
      </c>
      <c r="AJ51" s="56" t="s">
        <v>224</v>
      </c>
      <c r="AK51" s="144">
        <v>1</v>
      </c>
      <c r="AL51" s="81">
        <v>5</v>
      </c>
      <c r="AM51" s="77">
        <v>5</v>
      </c>
      <c r="AN51" s="206">
        <f t="shared" si="2"/>
        <v>1</v>
      </c>
      <c r="AO51" s="239"/>
      <c r="AP51" s="183" t="s">
        <v>541</v>
      </c>
      <c r="AQ51" s="87" t="s">
        <v>262</v>
      </c>
      <c r="AR51" s="157" t="s">
        <v>10</v>
      </c>
      <c r="AS51" s="56" t="s">
        <v>224</v>
      </c>
      <c r="AT51" s="144">
        <v>1</v>
      </c>
      <c r="AU51" s="81">
        <v>3</v>
      </c>
      <c r="AV51" s="77">
        <v>3</v>
      </c>
      <c r="AW51" s="206">
        <f t="shared" si="3"/>
        <v>1</v>
      </c>
      <c r="AX51" s="239"/>
      <c r="AY51" s="183" t="s">
        <v>542</v>
      </c>
      <c r="AZ51" s="87" t="s">
        <v>262</v>
      </c>
      <c r="BA51" s="157" t="s">
        <v>10</v>
      </c>
    </row>
    <row r="52" spans="1:53" ht="65.25" customHeight="1" x14ac:dyDescent="0.2">
      <c r="A52" s="258"/>
      <c r="B52" s="263" t="s">
        <v>46</v>
      </c>
      <c r="C52" s="260" t="s">
        <v>47</v>
      </c>
      <c r="D52" s="56">
        <v>1</v>
      </c>
      <c r="E52" s="4" t="s">
        <v>191</v>
      </c>
      <c r="F52" s="118"/>
      <c r="G52" s="111"/>
      <c r="H52" s="118"/>
      <c r="I52" s="118"/>
      <c r="J52" s="118"/>
      <c r="K52" s="118"/>
      <c r="L52" s="118"/>
      <c r="M52" s="118"/>
      <c r="N52" s="118"/>
      <c r="O52" s="118"/>
      <c r="P52" s="118"/>
      <c r="Q52" s="118"/>
      <c r="R52" s="56" t="s">
        <v>188</v>
      </c>
      <c r="S52" s="56" t="s">
        <v>196</v>
      </c>
      <c r="T52" s="12" t="s">
        <v>280</v>
      </c>
      <c r="U52" s="10">
        <v>1</v>
      </c>
      <c r="V52" s="81">
        <v>1</v>
      </c>
      <c r="W52" s="77">
        <v>1</v>
      </c>
      <c r="X52" s="75">
        <f t="shared" si="0"/>
        <v>1</v>
      </c>
      <c r="Y52" s="239"/>
      <c r="Z52" s="183" t="s">
        <v>345</v>
      </c>
      <c r="AA52" s="12" t="s">
        <v>280</v>
      </c>
      <c r="AB52" s="10">
        <v>1</v>
      </c>
      <c r="AC52" s="81" t="s">
        <v>393</v>
      </c>
      <c r="AD52" s="77" t="s">
        <v>393</v>
      </c>
      <c r="AE52" s="202" t="e">
        <f t="shared" si="1"/>
        <v>#VALUE!</v>
      </c>
      <c r="AF52" s="239"/>
      <c r="AG52" s="219" t="s">
        <v>399</v>
      </c>
      <c r="AH52" s="87" t="s">
        <v>96</v>
      </c>
      <c r="AI52" s="57" t="s">
        <v>116</v>
      </c>
      <c r="AJ52" s="12" t="s">
        <v>280</v>
      </c>
      <c r="AK52" s="10">
        <v>1</v>
      </c>
      <c r="AL52" s="81" t="s">
        <v>393</v>
      </c>
      <c r="AM52" s="77" t="s">
        <v>393</v>
      </c>
      <c r="AN52" s="206" t="e">
        <f t="shared" si="2"/>
        <v>#VALUE!</v>
      </c>
      <c r="AO52" s="239"/>
      <c r="AP52" s="219" t="s">
        <v>451</v>
      </c>
      <c r="AQ52" s="87" t="s">
        <v>96</v>
      </c>
      <c r="AR52" s="57" t="s">
        <v>116</v>
      </c>
      <c r="AS52" s="12" t="s">
        <v>280</v>
      </c>
      <c r="AT52" s="10">
        <v>1</v>
      </c>
      <c r="AU52" s="81" t="s">
        <v>393</v>
      </c>
      <c r="AV52" s="77" t="s">
        <v>393</v>
      </c>
      <c r="AW52" s="206" t="e">
        <f t="shared" si="3"/>
        <v>#VALUE!</v>
      </c>
      <c r="AX52" s="239"/>
      <c r="AY52" s="219" t="s">
        <v>451</v>
      </c>
      <c r="AZ52" s="87" t="s">
        <v>96</v>
      </c>
      <c r="BA52" s="57" t="s">
        <v>116</v>
      </c>
    </row>
    <row r="53" spans="1:53" ht="65.25" customHeight="1" x14ac:dyDescent="0.2">
      <c r="A53" s="258"/>
      <c r="B53" s="264"/>
      <c r="C53" s="261"/>
      <c r="D53" s="56">
        <v>2</v>
      </c>
      <c r="E53" s="4" t="s">
        <v>189</v>
      </c>
      <c r="F53" s="118"/>
      <c r="G53" s="111"/>
      <c r="H53" s="118"/>
      <c r="I53" s="118"/>
      <c r="J53" s="118"/>
      <c r="K53" s="118"/>
      <c r="L53" s="118"/>
      <c r="M53" s="118"/>
      <c r="N53" s="118"/>
      <c r="O53" s="118"/>
      <c r="P53" s="118"/>
      <c r="Q53" s="118"/>
      <c r="R53" s="56" t="s">
        <v>190</v>
      </c>
      <c r="S53" s="56" t="s">
        <v>196</v>
      </c>
      <c r="T53" s="12" t="s">
        <v>281</v>
      </c>
      <c r="U53" s="10">
        <v>1</v>
      </c>
      <c r="V53" s="81">
        <v>1</v>
      </c>
      <c r="W53" s="77">
        <v>1</v>
      </c>
      <c r="X53" s="75">
        <f t="shared" si="0"/>
        <v>1</v>
      </c>
      <c r="Y53" s="239"/>
      <c r="Z53" s="183" t="s">
        <v>346</v>
      </c>
      <c r="AA53" s="12" t="s">
        <v>281</v>
      </c>
      <c r="AB53" s="10">
        <v>1</v>
      </c>
      <c r="AC53" s="81" t="s">
        <v>393</v>
      </c>
      <c r="AD53" s="77" t="s">
        <v>393</v>
      </c>
      <c r="AE53" s="202" t="e">
        <f t="shared" si="1"/>
        <v>#VALUE!</v>
      </c>
      <c r="AF53" s="239"/>
      <c r="AG53" s="219" t="s">
        <v>399</v>
      </c>
      <c r="AH53" s="87" t="s">
        <v>96</v>
      </c>
      <c r="AI53" s="57" t="s">
        <v>116</v>
      </c>
      <c r="AJ53" s="12" t="s">
        <v>281</v>
      </c>
      <c r="AK53" s="10">
        <v>1</v>
      </c>
      <c r="AL53" s="81" t="s">
        <v>393</v>
      </c>
      <c r="AM53" s="77" t="s">
        <v>393</v>
      </c>
      <c r="AN53" s="206" t="e">
        <f t="shared" si="2"/>
        <v>#VALUE!</v>
      </c>
      <c r="AO53" s="239"/>
      <c r="AP53" s="219" t="s">
        <v>451</v>
      </c>
      <c r="AQ53" s="87" t="s">
        <v>96</v>
      </c>
      <c r="AR53" s="57" t="s">
        <v>116</v>
      </c>
      <c r="AS53" s="12" t="s">
        <v>281</v>
      </c>
      <c r="AT53" s="10">
        <v>1</v>
      </c>
      <c r="AU53" s="81" t="s">
        <v>393</v>
      </c>
      <c r="AV53" s="77" t="s">
        <v>393</v>
      </c>
      <c r="AW53" s="206" t="e">
        <f t="shared" si="3"/>
        <v>#VALUE!</v>
      </c>
      <c r="AX53" s="239"/>
      <c r="AY53" s="219" t="s">
        <v>451</v>
      </c>
      <c r="AZ53" s="87" t="s">
        <v>96</v>
      </c>
      <c r="BA53" s="57" t="s">
        <v>116</v>
      </c>
    </row>
    <row r="54" spans="1:53" ht="108" x14ac:dyDescent="0.2">
      <c r="A54" s="258"/>
      <c r="B54" s="264"/>
      <c r="C54" s="261"/>
      <c r="D54" s="56">
        <v>3</v>
      </c>
      <c r="E54" s="4" t="s">
        <v>192</v>
      </c>
      <c r="F54" s="111"/>
      <c r="G54" s="118"/>
      <c r="H54" s="118"/>
      <c r="I54" s="118"/>
      <c r="J54" s="118"/>
      <c r="K54" s="118"/>
      <c r="L54" s="111"/>
      <c r="M54" s="118"/>
      <c r="N54" s="118"/>
      <c r="O54" s="118"/>
      <c r="P54" s="118"/>
      <c r="Q54" s="118"/>
      <c r="R54" s="56" t="s">
        <v>193</v>
      </c>
      <c r="S54" s="56" t="s">
        <v>196</v>
      </c>
      <c r="T54" s="12" t="s">
        <v>282</v>
      </c>
      <c r="U54" s="10">
        <v>2</v>
      </c>
      <c r="V54" s="81">
        <v>1</v>
      </c>
      <c r="W54" s="77">
        <v>2</v>
      </c>
      <c r="X54" s="75">
        <f t="shared" si="0"/>
        <v>0.5</v>
      </c>
      <c r="Y54" s="239"/>
      <c r="Z54" s="183" t="s">
        <v>347</v>
      </c>
      <c r="AA54" s="12" t="s">
        <v>282</v>
      </c>
      <c r="AB54" s="10">
        <v>2</v>
      </c>
      <c r="AC54" s="81" t="s">
        <v>393</v>
      </c>
      <c r="AD54" s="77" t="s">
        <v>393</v>
      </c>
      <c r="AE54" s="202" t="e">
        <f t="shared" si="1"/>
        <v>#VALUE!</v>
      </c>
      <c r="AF54" s="239"/>
      <c r="AG54" s="183" t="s">
        <v>402</v>
      </c>
      <c r="AH54" s="87" t="s">
        <v>96</v>
      </c>
      <c r="AI54" s="57" t="s">
        <v>116</v>
      </c>
      <c r="AJ54" s="12" t="s">
        <v>282</v>
      </c>
      <c r="AK54" s="10">
        <v>2</v>
      </c>
      <c r="AL54" s="81">
        <v>1</v>
      </c>
      <c r="AM54" s="77">
        <v>2</v>
      </c>
      <c r="AN54" s="206">
        <f t="shared" si="2"/>
        <v>0.5</v>
      </c>
      <c r="AO54" s="239"/>
      <c r="AP54" s="183" t="s">
        <v>453</v>
      </c>
      <c r="AQ54" s="87" t="s">
        <v>96</v>
      </c>
      <c r="AR54" s="57" t="s">
        <v>116</v>
      </c>
      <c r="AS54" s="12" t="s">
        <v>282</v>
      </c>
      <c r="AT54" s="10">
        <v>2</v>
      </c>
      <c r="AU54" s="81" t="s">
        <v>393</v>
      </c>
      <c r="AV54" s="77" t="s">
        <v>393</v>
      </c>
      <c r="AW54" s="206" t="e">
        <f t="shared" si="3"/>
        <v>#VALUE!</v>
      </c>
      <c r="AX54" s="239"/>
      <c r="AY54" s="219" t="s">
        <v>458</v>
      </c>
      <c r="AZ54" s="87" t="s">
        <v>96</v>
      </c>
      <c r="BA54" s="57" t="s">
        <v>116</v>
      </c>
    </row>
    <row r="55" spans="1:53" ht="96" x14ac:dyDescent="0.2">
      <c r="A55" s="258"/>
      <c r="B55" s="264"/>
      <c r="C55" s="261"/>
      <c r="D55" s="56">
        <v>4</v>
      </c>
      <c r="E55" s="11" t="s">
        <v>225</v>
      </c>
      <c r="F55" s="111"/>
      <c r="G55" s="29"/>
      <c r="H55" s="29"/>
      <c r="I55" s="29"/>
      <c r="J55" s="111"/>
      <c r="K55" s="29"/>
      <c r="L55" s="25"/>
      <c r="M55" s="25"/>
      <c r="N55" s="111"/>
      <c r="O55" s="25"/>
      <c r="P55" s="25"/>
      <c r="Q55" s="26"/>
      <c r="R55" s="10" t="s">
        <v>55</v>
      </c>
      <c r="S55" s="56" t="s">
        <v>196</v>
      </c>
      <c r="T55" s="16" t="s">
        <v>108</v>
      </c>
      <c r="U55" s="19">
        <v>3</v>
      </c>
      <c r="V55" s="81">
        <v>1</v>
      </c>
      <c r="W55" s="77">
        <v>3</v>
      </c>
      <c r="X55" s="75">
        <f t="shared" si="0"/>
        <v>0.33333333333333331</v>
      </c>
      <c r="Y55" s="239"/>
      <c r="Z55" s="183" t="s">
        <v>348</v>
      </c>
      <c r="AA55" s="16" t="s">
        <v>108</v>
      </c>
      <c r="AB55" s="19">
        <v>3</v>
      </c>
      <c r="AC55" s="81">
        <v>2</v>
      </c>
      <c r="AD55" s="77">
        <v>3</v>
      </c>
      <c r="AE55" s="202">
        <f t="shared" si="1"/>
        <v>0.66666666666666663</v>
      </c>
      <c r="AF55" s="239"/>
      <c r="AG55" s="183" t="s">
        <v>403</v>
      </c>
      <c r="AH55" s="87" t="s">
        <v>96</v>
      </c>
      <c r="AI55" s="57" t="s">
        <v>116</v>
      </c>
      <c r="AJ55" s="16" t="s">
        <v>108</v>
      </c>
      <c r="AK55" s="19">
        <v>3</v>
      </c>
      <c r="AL55" s="81">
        <v>1</v>
      </c>
      <c r="AM55" s="77">
        <v>3</v>
      </c>
      <c r="AN55" s="206">
        <f t="shared" si="2"/>
        <v>0.33333333333333331</v>
      </c>
      <c r="AO55" s="239"/>
      <c r="AP55" s="183" t="s">
        <v>454</v>
      </c>
      <c r="AQ55" s="87" t="s">
        <v>96</v>
      </c>
      <c r="AR55" s="57" t="s">
        <v>116</v>
      </c>
      <c r="AS55" s="16" t="s">
        <v>108</v>
      </c>
      <c r="AT55" s="19">
        <v>3</v>
      </c>
      <c r="AU55" s="81" t="s">
        <v>393</v>
      </c>
      <c r="AV55" s="77" t="s">
        <v>393</v>
      </c>
      <c r="AW55" s="206" t="e">
        <f t="shared" si="3"/>
        <v>#VALUE!</v>
      </c>
      <c r="AX55" s="239"/>
      <c r="AY55" s="219" t="s">
        <v>459</v>
      </c>
      <c r="AZ55" s="87" t="s">
        <v>96</v>
      </c>
      <c r="BA55" s="57" t="s">
        <v>116</v>
      </c>
    </row>
    <row r="56" spans="1:53" ht="96" x14ac:dyDescent="0.2">
      <c r="A56" s="258"/>
      <c r="B56" s="264"/>
      <c r="C56" s="261"/>
      <c r="D56" s="56">
        <v>5</v>
      </c>
      <c r="E56" s="55" t="s">
        <v>223</v>
      </c>
      <c r="F56" s="111"/>
      <c r="G56" s="111"/>
      <c r="H56" s="111"/>
      <c r="I56" s="110"/>
      <c r="J56" s="111"/>
      <c r="K56" s="111"/>
      <c r="L56" s="110"/>
      <c r="M56" s="111"/>
      <c r="N56" s="111"/>
      <c r="O56" s="111"/>
      <c r="P56" s="111"/>
      <c r="Q56" s="111"/>
      <c r="R56" s="148" t="s">
        <v>213</v>
      </c>
      <c r="S56" s="148" t="s">
        <v>205</v>
      </c>
      <c r="T56" s="56" t="s">
        <v>224</v>
      </c>
      <c r="U56" s="144">
        <v>1</v>
      </c>
      <c r="V56" s="81">
        <v>1</v>
      </c>
      <c r="W56" s="77">
        <v>1</v>
      </c>
      <c r="X56" s="75">
        <f t="shared" ref="X56" si="4">+V56/W56</f>
        <v>1</v>
      </c>
      <c r="Y56" s="239"/>
      <c r="Z56" s="183" t="s">
        <v>544</v>
      </c>
      <c r="AA56" s="56" t="s">
        <v>224</v>
      </c>
      <c r="AB56" s="144">
        <v>1</v>
      </c>
      <c r="AC56" s="81">
        <v>1</v>
      </c>
      <c r="AD56" s="77">
        <v>1</v>
      </c>
      <c r="AE56" s="202">
        <f t="shared" si="1"/>
        <v>1</v>
      </c>
      <c r="AF56" s="239"/>
      <c r="AG56" s="183" t="s">
        <v>404</v>
      </c>
      <c r="AH56" s="87" t="s">
        <v>96</v>
      </c>
      <c r="AI56" s="57" t="s">
        <v>116</v>
      </c>
      <c r="AJ56" s="56" t="s">
        <v>224</v>
      </c>
      <c r="AK56" s="144">
        <v>1</v>
      </c>
      <c r="AL56" s="81">
        <v>2</v>
      </c>
      <c r="AM56" s="77">
        <v>2</v>
      </c>
      <c r="AN56" s="206">
        <f t="shared" si="2"/>
        <v>1</v>
      </c>
      <c r="AO56" s="239"/>
      <c r="AP56" s="183" t="s">
        <v>455</v>
      </c>
      <c r="AQ56" s="87" t="s">
        <v>96</v>
      </c>
      <c r="AR56" s="57" t="s">
        <v>116</v>
      </c>
      <c r="AS56" s="56" t="s">
        <v>224</v>
      </c>
      <c r="AT56" s="144">
        <v>1</v>
      </c>
      <c r="AU56" s="81">
        <v>1</v>
      </c>
      <c r="AV56" s="77">
        <v>1</v>
      </c>
      <c r="AW56" s="206">
        <f t="shared" si="3"/>
        <v>1</v>
      </c>
      <c r="AX56" s="239"/>
      <c r="AY56" s="183" t="s">
        <v>460</v>
      </c>
      <c r="AZ56" s="87" t="s">
        <v>96</v>
      </c>
      <c r="BA56" s="57" t="s">
        <v>116</v>
      </c>
    </row>
    <row r="57" spans="1:53" ht="72" x14ac:dyDescent="0.2">
      <c r="A57" s="258"/>
      <c r="B57" s="267" t="s">
        <v>48</v>
      </c>
      <c r="C57" s="260" t="s">
        <v>49</v>
      </c>
      <c r="D57" s="56">
        <v>1</v>
      </c>
      <c r="E57" s="55" t="s">
        <v>173</v>
      </c>
      <c r="F57" s="34"/>
      <c r="G57" s="34"/>
      <c r="H57" s="45"/>
      <c r="I57" s="34"/>
      <c r="J57" s="34"/>
      <c r="K57" s="115"/>
      <c r="L57" s="25"/>
      <c r="M57" s="25"/>
      <c r="N57" s="25"/>
      <c r="O57" s="25"/>
      <c r="P57" s="25"/>
      <c r="Q57" s="26"/>
      <c r="R57" s="10" t="s">
        <v>51</v>
      </c>
      <c r="S57" s="19" t="s">
        <v>196</v>
      </c>
      <c r="T57" s="19" t="s">
        <v>77</v>
      </c>
      <c r="U57" s="37">
        <v>0.4</v>
      </c>
      <c r="V57" s="81">
        <v>77</v>
      </c>
      <c r="W57" s="77">
        <v>227</v>
      </c>
      <c r="X57" s="75">
        <f t="shared" si="0"/>
        <v>0.33920704845814981</v>
      </c>
      <c r="Y57" s="239"/>
      <c r="Z57" s="183" t="s">
        <v>355</v>
      </c>
      <c r="AA57" s="19" t="s">
        <v>77</v>
      </c>
      <c r="AB57" s="37">
        <v>0.4</v>
      </c>
      <c r="AC57" s="81" t="s">
        <v>393</v>
      </c>
      <c r="AD57" s="77" t="s">
        <v>393</v>
      </c>
      <c r="AE57" s="202" t="e">
        <f t="shared" si="1"/>
        <v>#VALUE!</v>
      </c>
      <c r="AF57" s="239"/>
      <c r="AG57" s="183" t="s">
        <v>418</v>
      </c>
      <c r="AH57" s="87" t="s">
        <v>101</v>
      </c>
      <c r="AI57" s="57" t="s">
        <v>177</v>
      </c>
      <c r="AJ57" s="19" t="s">
        <v>77</v>
      </c>
      <c r="AK57" s="37">
        <v>0.4</v>
      </c>
      <c r="AL57" s="81">
        <v>0</v>
      </c>
      <c r="AM57" s="77">
        <v>0</v>
      </c>
      <c r="AN57" s="206" t="e">
        <f t="shared" si="2"/>
        <v>#DIV/0!</v>
      </c>
      <c r="AO57" s="239"/>
      <c r="AP57" s="183" t="s">
        <v>418</v>
      </c>
      <c r="AQ57" s="87" t="s">
        <v>101</v>
      </c>
      <c r="AR57" s="57" t="s">
        <v>177</v>
      </c>
      <c r="AS57" s="19" t="s">
        <v>77</v>
      </c>
      <c r="AT57" s="37">
        <v>0.4</v>
      </c>
      <c r="AU57" s="81">
        <v>0</v>
      </c>
      <c r="AV57" s="77">
        <v>0</v>
      </c>
      <c r="AW57" s="206" t="e">
        <f t="shared" si="3"/>
        <v>#DIV/0!</v>
      </c>
      <c r="AX57" s="239"/>
      <c r="AY57" s="183" t="s">
        <v>418</v>
      </c>
      <c r="AZ57" s="87" t="s">
        <v>101</v>
      </c>
      <c r="BA57" s="57" t="s">
        <v>177</v>
      </c>
    </row>
    <row r="58" spans="1:53" ht="72" x14ac:dyDescent="0.2">
      <c r="A58" s="258"/>
      <c r="B58" s="268"/>
      <c r="C58" s="261"/>
      <c r="D58" s="130">
        <v>2</v>
      </c>
      <c r="E58" s="149" t="s">
        <v>233</v>
      </c>
      <c r="F58" s="126"/>
      <c r="G58" s="152"/>
      <c r="H58" s="126"/>
      <c r="I58" s="126"/>
      <c r="J58" s="126"/>
      <c r="K58" s="126"/>
      <c r="L58" s="127"/>
      <c r="M58" s="127"/>
      <c r="N58" s="127"/>
      <c r="O58" s="127"/>
      <c r="P58" s="127"/>
      <c r="Q58" s="141"/>
      <c r="R58" s="151" t="s">
        <v>202</v>
      </c>
      <c r="S58" s="20" t="s">
        <v>205</v>
      </c>
      <c r="T58" s="20" t="s">
        <v>226</v>
      </c>
      <c r="U58" s="19">
        <v>2</v>
      </c>
      <c r="V58" s="81">
        <v>2</v>
      </c>
      <c r="W58" s="77">
        <v>2</v>
      </c>
      <c r="X58" s="75">
        <f t="shared" si="0"/>
        <v>1</v>
      </c>
      <c r="Y58" s="239"/>
      <c r="Z58" s="183" t="s">
        <v>356</v>
      </c>
      <c r="AA58" s="20" t="s">
        <v>226</v>
      </c>
      <c r="AB58" s="19">
        <v>2</v>
      </c>
      <c r="AC58" s="81" t="s">
        <v>393</v>
      </c>
      <c r="AD58" s="77" t="s">
        <v>393</v>
      </c>
      <c r="AE58" s="202" t="e">
        <f t="shared" si="1"/>
        <v>#VALUE!</v>
      </c>
      <c r="AF58" s="239"/>
      <c r="AG58" s="183" t="s">
        <v>419</v>
      </c>
      <c r="AH58" s="87" t="s">
        <v>101</v>
      </c>
      <c r="AI58" s="57" t="s">
        <v>272</v>
      </c>
      <c r="AJ58" s="20" t="s">
        <v>226</v>
      </c>
      <c r="AK58" s="19">
        <v>2</v>
      </c>
      <c r="AL58" s="81">
        <v>0</v>
      </c>
      <c r="AM58" s="77">
        <v>2</v>
      </c>
      <c r="AN58" s="206">
        <f t="shared" si="2"/>
        <v>0</v>
      </c>
      <c r="AO58" s="239"/>
      <c r="AP58" s="183" t="s">
        <v>434</v>
      </c>
      <c r="AQ58" s="87" t="s">
        <v>101</v>
      </c>
      <c r="AR58" s="57" t="s">
        <v>272</v>
      </c>
      <c r="AS58" s="20" t="s">
        <v>226</v>
      </c>
      <c r="AT58" s="19">
        <v>2</v>
      </c>
      <c r="AU58" s="81">
        <v>0</v>
      </c>
      <c r="AV58" s="77">
        <v>2</v>
      </c>
      <c r="AW58" s="206">
        <f t="shared" si="3"/>
        <v>0</v>
      </c>
      <c r="AX58" s="239"/>
      <c r="AY58" s="183" t="s">
        <v>434</v>
      </c>
      <c r="AZ58" s="87" t="s">
        <v>101</v>
      </c>
      <c r="BA58" s="57" t="s">
        <v>272</v>
      </c>
    </row>
    <row r="59" spans="1:53" ht="48" x14ac:dyDescent="0.2">
      <c r="A59" s="258"/>
      <c r="B59" s="268"/>
      <c r="C59" s="261"/>
      <c r="D59" s="106">
        <v>3</v>
      </c>
      <c r="E59" s="149" t="s">
        <v>238</v>
      </c>
      <c r="F59" s="126"/>
      <c r="G59" s="126"/>
      <c r="H59" s="44"/>
      <c r="I59" s="38"/>
      <c r="J59" s="38"/>
      <c r="K59" s="38"/>
      <c r="L59" s="39"/>
      <c r="M59" s="127"/>
      <c r="N59" s="127"/>
      <c r="O59" s="127"/>
      <c r="P59" s="127"/>
      <c r="Q59" s="141"/>
      <c r="R59" s="151" t="s">
        <v>53</v>
      </c>
      <c r="S59" s="20" t="s">
        <v>205</v>
      </c>
      <c r="T59" s="20" t="s">
        <v>113</v>
      </c>
      <c r="U59" s="19">
        <v>2</v>
      </c>
      <c r="V59" s="81">
        <v>2</v>
      </c>
      <c r="W59" s="77">
        <v>2</v>
      </c>
      <c r="X59" s="75">
        <f t="shared" si="0"/>
        <v>1</v>
      </c>
      <c r="Y59" s="239"/>
      <c r="Z59" s="183" t="s">
        <v>357</v>
      </c>
      <c r="AA59" s="20" t="s">
        <v>113</v>
      </c>
      <c r="AB59" s="19">
        <v>2</v>
      </c>
      <c r="AC59" s="81" t="s">
        <v>393</v>
      </c>
      <c r="AD59" s="77" t="s">
        <v>393</v>
      </c>
      <c r="AE59" s="202" t="e">
        <f t="shared" si="1"/>
        <v>#VALUE!</v>
      </c>
      <c r="AF59" s="239"/>
      <c r="AG59" s="183" t="s">
        <v>420</v>
      </c>
      <c r="AH59" s="87" t="s">
        <v>101</v>
      </c>
      <c r="AI59" s="57" t="s">
        <v>271</v>
      </c>
      <c r="AJ59" s="20" t="s">
        <v>113</v>
      </c>
      <c r="AK59" s="19">
        <v>2</v>
      </c>
      <c r="AL59" s="81">
        <v>0</v>
      </c>
      <c r="AM59" s="77">
        <v>2</v>
      </c>
      <c r="AN59" s="206">
        <f t="shared" si="2"/>
        <v>0</v>
      </c>
      <c r="AO59" s="239"/>
      <c r="AP59" s="183" t="s">
        <v>435</v>
      </c>
      <c r="AQ59" s="87" t="s">
        <v>101</v>
      </c>
      <c r="AR59" s="57" t="s">
        <v>271</v>
      </c>
      <c r="AS59" s="20" t="s">
        <v>113</v>
      </c>
      <c r="AT59" s="19">
        <v>2</v>
      </c>
      <c r="AU59" s="81">
        <v>0</v>
      </c>
      <c r="AV59" s="77">
        <v>2</v>
      </c>
      <c r="AW59" s="206">
        <f t="shared" si="3"/>
        <v>0</v>
      </c>
      <c r="AX59" s="239"/>
      <c r="AY59" s="183" t="s">
        <v>435</v>
      </c>
      <c r="AZ59" s="87" t="s">
        <v>101</v>
      </c>
      <c r="BA59" s="57" t="s">
        <v>271</v>
      </c>
    </row>
    <row r="60" spans="1:53" ht="96" x14ac:dyDescent="0.2">
      <c r="A60" s="258"/>
      <c r="B60" s="268"/>
      <c r="C60" s="261"/>
      <c r="D60" s="142">
        <v>4</v>
      </c>
      <c r="E60" s="149" t="s">
        <v>229</v>
      </c>
      <c r="F60" s="126"/>
      <c r="G60" s="126"/>
      <c r="H60" s="44"/>
      <c r="I60" s="38"/>
      <c r="J60" s="38"/>
      <c r="K60" s="38"/>
      <c r="L60" s="39"/>
      <c r="M60" s="127"/>
      <c r="N60" s="127"/>
      <c r="O60" s="127"/>
      <c r="P60" s="127"/>
      <c r="Q60" s="141"/>
      <c r="R60" s="151" t="s">
        <v>230</v>
      </c>
      <c r="S60" s="20" t="s">
        <v>205</v>
      </c>
      <c r="T60" s="20" t="s">
        <v>231</v>
      </c>
      <c r="U60" s="19">
        <v>8</v>
      </c>
      <c r="V60" s="81">
        <v>8</v>
      </c>
      <c r="W60" s="77">
        <v>8</v>
      </c>
      <c r="X60" s="75">
        <f t="shared" si="0"/>
        <v>1</v>
      </c>
      <c r="Y60" s="239"/>
      <c r="Z60" s="183" t="s">
        <v>358</v>
      </c>
      <c r="AA60" s="20" t="s">
        <v>231</v>
      </c>
      <c r="AB60" s="19">
        <v>8</v>
      </c>
      <c r="AC60" s="81" t="s">
        <v>393</v>
      </c>
      <c r="AD60" s="77" t="s">
        <v>393</v>
      </c>
      <c r="AE60" s="202" t="e">
        <f t="shared" si="1"/>
        <v>#VALUE!</v>
      </c>
      <c r="AF60" s="239"/>
      <c r="AG60" s="183" t="s">
        <v>421</v>
      </c>
      <c r="AH60" s="87" t="s">
        <v>101</v>
      </c>
      <c r="AI60" s="57" t="s">
        <v>232</v>
      </c>
      <c r="AJ60" s="20" t="s">
        <v>231</v>
      </c>
      <c r="AK60" s="19">
        <v>8</v>
      </c>
      <c r="AL60" s="81">
        <v>0</v>
      </c>
      <c r="AM60" s="77">
        <v>8</v>
      </c>
      <c r="AN60" s="206">
        <f t="shared" si="2"/>
        <v>0</v>
      </c>
      <c r="AO60" s="239"/>
      <c r="AP60" s="183" t="s">
        <v>436</v>
      </c>
      <c r="AQ60" s="87" t="s">
        <v>101</v>
      </c>
      <c r="AR60" s="57" t="s">
        <v>232</v>
      </c>
      <c r="AS60" s="20" t="s">
        <v>231</v>
      </c>
      <c r="AT60" s="19">
        <v>8</v>
      </c>
      <c r="AU60" s="81">
        <v>0</v>
      </c>
      <c r="AV60" s="77">
        <v>8</v>
      </c>
      <c r="AW60" s="206">
        <f t="shared" si="3"/>
        <v>0</v>
      </c>
      <c r="AX60" s="239"/>
      <c r="AY60" s="183" t="s">
        <v>436</v>
      </c>
      <c r="AZ60" s="87" t="s">
        <v>101</v>
      </c>
      <c r="BA60" s="57" t="s">
        <v>232</v>
      </c>
    </row>
    <row r="61" spans="1:53" ht="88.5" customHeight="1" x14ac:dyDescent="0.2">
      <c r="A61" s="258"/>
      <c r="B61" s="268"/>
      <c r="C61" s="261"/>
      <c r="D61" s="65">
        <v>5</v>
      </c>
      <c r="E61" s="149" t="s">
        <v>257</v>
      </c>
      <c r="F61" s="126"/>
      <c r="G61" s="126"/>
      <c r="H61" s="126"/>
      <c r="I61" s="152"/>
      <c r="J61" s="126"/>
      <c r="K61" s="126"/>
      <c r="L61" s="127"/>
      <c r="M61" s="127"/>
      <c r="N61" s="127"/>
      <c r="O61" s="127"/>
      <c r="P61" s="127"/>
      <c r="Q61" s="141"/>
      <c r="R61" s="151" t="s">
        <v>178</v>
      </c>
      <c r="S61" s="20" t="s">
        <v>205</v>
      </c>
      <c r="T61" s="20" t="s">
        <v>179</v>
      </c>
      <c r="U61" s="19">
        <v>1</v>
      </c>
      <c r="V61" s="81">
        <v>1</v>
      </c>
      <c r="W61" s="77">
        <v>1</v>
      </c>
      <c r="X61" s="75">
        <f t="shared" si="0"/>
        <v>1</v>
      </c>
      <c r="Y61" s="239"/>
      <c r="Z61" s="183" t="s">
        <v>359</v>
      </c>
      <c r="AA61" s="20" t="s">
        <v>179</v>
      </c>
      <c r="AB61" s="19">
        <v>1</v>
      </c>
      <c r="AC61" s="81" t="s">
        <v>393</v>
      </c>
      <c r="AD61" s="77" t="s">
        <v>393</v>
      </c>
      <c r="AE61" s="202" t="e">
        <f t="shared" si="1"/>
        <v>#VALUE!</v>
      </c>
      <c r="AF61" s="239"/>
      <c r="AG61" s="183" t="s">
        <v>422</v>
      </c>
      <c r="AH61" s="87" t="s">
        <v>101</v>
      </c>
      <c r="AI61" s="57" t="s">
        <v>177</v>
      </c>
      <c r="AJ61" s="20" t="s">
        <v>179</v>
      </c>
      <c r="AK61" s="19">
        <v>1</v>
      </c>
      <c r="AL61" s="81">
        <v>0</v>
      </c>
      <c r="AM61" s="77">
        <v>1</v>
      </c>
      <c r="AN61" s="206">
        <f t="shared" si="2"/>
        <v>0</v>
      </c>
      <c r="AO61" s="239"/>
      <c r="AP61" s="183" t="s">
        <v>422</v>
      </c>
      <c r="AQ61" s="87" t="s">
        <v>101</v>
      </c>
      <c r="AR61" s="57" t="s">
        <v>177</v>
      </c>
      <c r="AS61" s="20" t="s">
        <v>179</v>
      </c>
      <c r="AT61" s="19">
        <v>1</v>
      </c>
      <c r="AU61" s="81">
        <v>0</v>
      </c>
      <c r="AV61" s="77">
        <v>1</v>
      </c>
      <c r="AW61" s="206">
        <f t="shared" si="3"/>
        <v>0</v>
      </c>
      <c r="AX61" s="239"/>
      <c r="AY61" s="183" t="s">
        <v>422</v>
      </c>
      <c r="AZ61" s="87" t="s">
        <v>101</v>
      </c>
      <c r="BA61" s="57" t="s">
        <v>177</v>
      </c>
    </row>
    <row r="62" spans="1:53" ht="78.75" customHeight="1" x14ac:dyDescent="0.2">
      <c r="A62" s="258"/>
      <c r="B62" s="267" t="s">
        <v>50</v>
      </c>
      <c r="C62" s="260" t="s">
        <v>49</v>
      </c>
      <c r="D62" s="56">
        <v>1</v>
      </c>
      <c r="E62" s="149" t="s">
        <v>174</v>
      </c>
      <c r="F62" s="45"/>
      <c r="G62" s="115"/>
      <c r="H62" s="125"/>
      <c r="I62" s="125"/>
      <c r="J62" s="125"/>
      <c r="K62" s="125"/>
      <c r="L62" s="123"/>
      <c r="M62" s="123"/>
      <c r="N62" s="123"/>
      <c r="O62" s="123"/>
      <c r="P62" s="123"/>
      <c r="Q62" s="124"/>
      <c r="R62" s="10" t="s">
        <v>175</v>
      </c>
      <c r="S62" s="151" t="s">
        <v>205</v>
      </c>
      <c r="T62" s="151" t="s">
        <v>176</v>
      </c>
      <c r="U62" s="37">
        <v>1</v>
      </c>
      <c r="V62" s="81">
        <v>7</v>
      </c>
      <c r="W62" s="77">
        <v>7</v>
      </c>
      <c r="X62" s="75">
        <f t="shared" si="0"/>
        <v>1</v>
      </c>
      <c r="Y62" s="239"/>
      <c r="Z62" s="194" t="s">
        <v>360</v>
      </c>
      <c r="AA62" s="203" t="s">
        <v>176</v>
      </c>
      <c r="AB62" s="37">
        <v>1</v>
      </c>
      <c r="AC62" s="81">
        <v>4</v>
      </c>
      <c r="AD62" s="77">
        <v>4</v>
      </c>
      <c r="AE62" s="202">
        <f t="shared" si="1"/>
        <v>1</v>
      </c>
      <c r="AF62" s="239"/>
      <c r="AG62" s="194" t="s">
        <v>423</v>
      </c>
      <c r="AH62" s="87" t="s">
        <v>101</v>
      </c>
      <c r="AI62" s="57" t="s">
        <v>177</v>
      </c>
      <c r="AJ62" s="209" t="s">
        <v>176</v>
      </c>
      <c r="AK62" s="37">
        <v>1</v>
      </c>
      <c r="AL62" s="81">
        <v>8</v>
      </c>
      <c r="AM62" s="77">
        <v>8</v>
      </c>
      <c r="AN62" s="206">
        <f t="shared" si="2"/>
        <v>1</v>
      </c>
      <c r="AO62" s="239"/>
      <c r="AP62" s="194" t="s">
        <v>437</v>
      </c>
      <c r="AQ62" s="87" t="s">
        <v>101</v>
      </c>
      <c r="AR62" s="57" t="s">
        <v>177</v>
      </c>
      <c r="AS62" s="209" t="s">
        <v>176</v>
      </c>
      <c r="AT62" s="37">
        <v>1</v>
      </c>
      <c r="AU62" s="81">
        <v>3</v>
      </c>
      <c r="AV62" s="77">
        <v>3</v>
      </c>
      <c r="AW62" s="206">
        <f t="shared" si="3"/>
        <v>1</v>
      </c>
      <c r="AX62" s="239"/>
      <c r="AY62" s="194" t="s">
        <v>438</v>
      </c>
      <c r="AZ62" s="87" t="s">
        <v>101</v>
      </c>
      <c r="BA62" s="57" t="s">
        <v>177</v>
      </c>
    </row>
    <row r="63" spans="1:53" ht="170.25" customHeight="1" x14ac:dyDescent="0.2">
      <c r="A63" s="258"/>
      <c r="B63" s="268"/>
      <c r="C63" s="261"/>
      <c r="D63" s="15">
        <v>2</v>
      </c>
      <c r="E63" s="163" t="s">
        <v>269</v>
      </c>
      <c r="F63" s="162"/>
      <c r="G63" s="48"/>
      <c r="H63" s="28"/>
      <c r="I63" s="153"/>
      <c r="J63" s="28"/>
      <c r="K63" s="28"/>
      <c r="L63" s="22"/>
      <c r="M63" s="110"/>
      <c r="N63" s="22"/>
      <c r="O63" s="22"/>
      <c r="P63" s="22"/>
      <c r="Q63" s="154"/>
      <c r="R63" s="10" t="s">
        <v>81</v>
      </c>
      <c r="S63" s="10" t="s">
        <v>205</v>
      </c>
      <c r="T63" s="10" t="s">
        <v>270</v>
      </c>
      <c r="U63" s="19">
        <v>3</v>
      </c>
      <c r="V63" s="81">
        <v>1</v>
      </c>
      <c r="W63" s="77">
        <v>3</v>
      </c>
      <c r="X63" s="75">
        <f t="shared" si="0"/>
        <v>0.33333333333333331</v>
      </c>
      <c r="Y63" s="239"/>
      <c r="Z63" s="194" t="s">
        <v>361</v>
      </c>
      <c r="AA63" s="10" t="s">
        <v>270</v>
      </c>
      <c r="AB63" s="19">
        <v>3</v>
      </c>
      <c r="AC63" s="81">
        <v>1</v>
      </c>
      <c r="AD63" s="77">
        <v>3</v>
      </c>
      <c r="AE63" s="202">
        <f t="shared" si="1"/>
        <v>0.33333333333333331</v>
      </c>
      <c r="AF63" s="239"/>
      <c r="AG63" s="194" t="s">
        <v>424</v>
      </c>
      <c r="AH63" s="87" t="s">
        <v>101</v>
      </c>
      <c r="AI63" s="57" t="s">
        <v>180</v>
      </c>
      <c r="AJ63" s="10" t="s">
        <v>270</v>
      </c>
      <c r="AK63" s="19">
        <v>3</v>
      </c>
      <c r="AL63" s="81">
        <v>1</v>
      </c>
      <c r="AM63" s="77">
        <v>3</v>
      </c>
      <c r="AN63" s="206">
        <f t="shared" si="2"/>
        <v>0.33333333333333331</v>
      </c>
      <c r="AO63" s="239"/>
      <c r="AP63" s="194" t="s">
        <v>441</v>
      </c>
      <c r="AQ63" s="87" t="s">
        <v>101</v>
      </c>
      <c r="AR63" s="57" t="s">
        <v>180</v>
      </c>
      <c r="AS63" s="10" t="s">
        <v>270</v>
      </c>
      <c r="AT63" s="19">
        <v>3</v>
      </c>
      <c r="AU63" s="81">
        <v>1</v>
      </c>
      <c r="AV63" s="77">
        <v>3</v>
      </c>
      <c r="AW63" s="206">
        <f t="shared" si="3"/>
        <v>0.33333333333333331</v>
      </c>
      <c r="AX63" s="239"/>
      <c r="AY63" s="194" t="s">
        <v>439</v>
      </c>
      <c r="AZ63" s="87" t="s">
        <v>101</v>
      </c>
      <c r="BA63" s="57" t="s">
        <v>180</v>
      </c>
    </row>
    <row r="64" spans="1:53" ht="96.75" customHeight="1" x14ac:dyDescent="0.2">
      <c r="A64" s="259"/>
      <c r="B64" s="269"/>
      <c r="C64" s="262"/>
      <c r="D64" s="66">
        <v>3</v>
      </c>
      <c r="E64" s="150" t="s">
        <v>223</v>
      </c>
      <c r="F64" s="111"/>
      <c r="G64" s="111"/>
      <c r="H64" s="111"/>
      <c r="I64" s="110"/>
      <c r="J64" s="111"/>
      <c r="K64" s="111"/>
      <c r="L64" s="110"/>
      <c r="M64" s="111"/>
      <c r="N64" s="111"/>
      <c r="O64" s="111"/>
      <c r="P64" s="111"/>
      <c r="Q64" s="111"/>
      <c r="R64" s="148" t="s">
        <v>213</v>
      </c>
      <c r="S64" s="148" t="s">
        <v>205</v>
      </c>
      <c r="T64" s="56" t="s">
        <v>224</v>
      </c>
      <c r="U64" s="144">
        <v>1</v>
      </c>
      <c r="V64" s="81">
        <v>5</v>
      </c>
      <c r="W64" s="77">
        <v>5</v>
      </c>
      <c r="X64" s="75">
        <f t="shared" si="0"/>
        <v>1</v>
      </c>
      <c r="Y64" s="240"/>
      <c r="Z64" s="183" t="s">
        <v>362</v>
      </c>
      <c r="AA64" s="56" t="s">
        <v>224</v>
      </c>
      <c r="AB64" s="144">
        <v>1</v>
      </c>
      <c r="AC64" s="81">
        <v>5</v>
      </c>
      <c r="AD64" s="77">
        <v>5</v>
      </c>
      <c r="AE64" s="202">
        <f t="shared" si="1"/>
        <v>1</v>
      </c>
      <c r="AF64" s="240"/>
      <c r="AG64" s="183" t="s">
        <v>425</v>
      </c>
      <c r="AH64" s="87" t="s">
        <v>101</v>
      </c>
      <c r="AI64" s="57" t="s">
        <v>180</v>
      </c>
      <c r="AJ64" s="56" t="s">
        <v>224</v>
      </c>
      <c r="AK64" s="144">
        <v>1</v>
      </c>
      <c r="AL64" s="81">
        <v>9</v>
      </c>
      <c r="AM64" s="77">
        <v>9</v>
      </c>
      <c r="AN64" s="206">
        <f t="shared" si="2"/>
        <v>1</v>
      </c>
      <c r="AO64" s="240"/>
      <c r="AP64" s="183" t="s">
        <v>442</v>
      </c>
      <c r="AQ64" s="87" t="s">
        <v>101</v>
      </c>
      <c r="AR64" s="57" t="s">
        <v>180</v>
      </c>
      <c r="AS64" s="56" t="s">
        <v>224</v>
      </c>
      <c r="AT64" s="144">
        <v>1</v>
      </c>
      <c r="AU64" s="81">
        <v>10</v>
      </c>
      <c r="AV64" s="77">
        <v>10</v>
      </c>
      <c r="AW64" s="206">
        <f t="shared" si="3"/>
        <v>1</v>
      </c>
      <c r="AX64" s="240"/>
      <c r="AY64" s="183" t="s">
        <v>440</v>
      </c>
      <c r="AZ64" s="87" t="s">
        <v>101</v>
      </c>
      <c r="BA64" s="57" t="s">
        <v>180</v>
      </c>
    </row>
    <row r="65" spans="1:53" ht="49.5" customHeight="1" x14ac:dyDescent="0.2">
      <c r="A65" s="257" t="s">
        <v>117</v>
      </c>
      <c r="B65" s="267" t="s">
        <v>58</v>
      </c>
      <c r="C65" s="136" t="s">
        <v>19</v>
      </c>
      <c r="D65" s="66">
        <v>1</v>
      </c>
      <c r="E65" s="51" t="s">
        <v>234</v>
      </c>
      <c r="F65" s="111"/>
      <c r="G65" s="111"/>
      <c r="H65" s="111"/>
      <c r="I65" s="111"/>
      <c r="J65" s="111"/>
      <c r="K65" s="111"/>
      <c r="L65" s="111"/>
      <c r="M65" s="111"/>
      <c r="N65" s="111"/>
      <c r="O65" s="111"/>
      <c r="P65" s="111"/>
      <c r="Q65" s="111"/>
      <c r="R65" s="9" t="s">
        <v>52</v>
      </c>
      <c r="S65" s="135" t="s">
        <v>198</v>
      </c>
      <c r="T65" s="40" t="s">
        <v>208</v>
      </c>
      <c r="U65" s="40">
        <v>1</v>
      </c>
      <c r="V65" s="81">
        <v>6</v>
      </c>
      <c r="W65" s="77">
        <v>6</v>
      </c>
      <c r="X65" s="75">
        <f t="shared" si="0"/>
        <v>1</v>
      </c>
      <c r="Y65" s="241">
        <f>AVERAGE(X65:X67)*Hoja1!B45</f>
        <v>0.12774327122153209</v>
      </c>
      <c r="Z65" s="185" t="s">
        <v>322</v>
      </c>
      <c r="AA65" s="40" t="s">
        <v>208</v>
      </c>
      <c r="AB65" s="40">
        <v>1</v>
      </c>
      <c r="AC65" s="81">
        <v>13</v>
      </c>
      <c r="AD65" s="77">
        <v>13</v>
      </c>
      <c r="AE65" s="202">
        <f t="shared" si="1"/>
        <v>1</v>
      </c>
      <c r="AF65" s="241"/>
      <c r="AG65" s="185" t="s">
        <v>523</v>
      </c>
      <c r="AH65" s="87" t="s">
        <v>98</v>
      </c>
      <c r="AI65" s="58" t="s">
        <v>273</v>
      </c>
      <c r="AJ65" s="40" t="s">
        <v>208</v>
      </c>
      <c r="AK65" s="40">
        <v>1</v>
      </c>
      <c r="AL65" s="81">
        <v>6</v>
      </c>
      <c r="AM65" s="77">
        <v>6</v>
      </c>
      <c r="AN65" s="206">
        <f t="shared" si="2"/>
        <v>1</v>
      </c>
      <c r="AO65" s="241"/>
      <c r="AP65" s="185" t="s">
        <v>524</v>
      </c>
      <c r="AQ65" s="87" t="s">
        <v>98</v>
      </c>
      <c r="AR65" s="58" t="s">
        <v>273</v>
      </c>
      <c r="AS65" s="40" t="s">
        <v>208</v>
      </c>
      <c r="AT65" s="40">
        <v>1</v>
      </c>
      <c r="AU65" s="81">
        <v>7</v>
      </c>
      <c r="AV65" s="77">
        <v>7</v>
      </c>
      <c r="AW65" s="206">
        <f t="shared" si="3"/>
        <v>1</v>
      </c>
      <c r="AX65" s="241"/>
      <c r="AY65" s="185" t="s">
        <v>526</v>
      </c>
      <c r="AZ65" s="87" t="s">
        <v>98</v>
      </c>
      <c r="BA65" s="58" t="s">
        <v>273</v>
      </c>
    </row>
    <row r="66" spans="1:53" ht="72" x14ac:dyDescent="0.2">
      <c r="A66" s="258"/>
      <c r="B66" s="269"/>
      <c r="C66" s="137" t="s">
        <v>49</v>
      </c>
      <c r="D66" s="131">
        <v>1</v>
      </c>
      <c r="E66" s="51" t="s">
        <v>209</v>
      </c>
      <c r="F66" s="111"/>
      <c r="G66" s="111"/>
      <c r="H66" s="111"/>
      <c r="I66" s="111"/>
      <c r="J66" s="111"/>
      <c r="K66" s="111"/>
      <c r="L66" s="111"/>
      <c r="M66" s="111"/>
      <c r="N66" s="111"/>
      <c r="O66" s="111"/>
      <c r="P66" s="111"/>
      <c r="Q66" s="111"/>
      <c r="R66" s="9" t="s">
        <v>206</v>
      </c>
      <c r="S66" s="135" t="s">
        <v>198</v>
      </c>
      <c r="T66" s="40" t="s">
        <v>207</v>
      </c>
      <c r="U66" s="40">
        <v>1</v>
      </c>
      <c r="V66" s="81">
        <v>0</v>
      </c>
      <c r="W66" s="77">
        <v>4</v>
      </c>
      <c r="X66" s="75">
        <f t="shared" si="0"/>
        <v>0</v>
      </c>
      <c r="Y66" s="239"/>
      <c r="Z66" s="185" t="s">
        <v>363</v>
      </c>
      <c r="AA66" s="40" t="s">
        <v>207</v>
      </c>
      <c r="AB66" s="40">
        <v>1</v>
      </c>
      <c r="AC66" s="81">
        <v>8</v>
      </c>
      <c r="AD66" s="77">
        <v>9</v>
      </c>
      <c r="AE66" s="202">
        <f t="shared" si="1"/>
        <v>0.88888888888888884</v>
      </c>
      <c r="AF66" s="239"/>
      <c r="AG66" s="185" t="s">
        <v>426</v>
      </c>
      <c r="AH66" s="87" t="s">
        <v>101</v>
      </c>
      <c r="AI66" s="57" t="s">
        <v>180</v>
      </c>
      <c r="AJ66" s="40" t="s">
        <v>207</v>
      </c>
      <c r="AK66" s="40">
        <v>1</v>
      </c>
      <c r="AL66" s="81">
        <v>7</v>
      </c>
      <c r="AM66" s="77">
        <v>7</v>
      </c>
      <c r="AN66" s="206">
        <f t="shared" si="2"/>
        <v>1</v>
      </c>
      <c r="AO66" s="239"/>
      <c r="AP66" s="196" t="s">
        <v>443</v>
      </c>
      <c r="AQ66" s="87" t="s">
        <v>101</v>
      </c>
      <c r="AR66" s="57" t="s">
        <v>180</v>
      </c>
      <c r="AS66" s="40" t="s">
        <v>207</v>
      </c>
      <c r="AT66" s="40">
        <v>1</v>
      </c>
      <c r="AU66" s="81">
        <v>10</v>
      </c>
      <c r="AV66" s="77">
        <v>10</v>
      </c>
      <c r="AW66" s="206">
        <f t="shared" si="3"/>
        <v>1</v>
      </c>
      <c r="AX66" s="239"/>
      <c r="AY66" s="185" t="s">
        <v>444</v>
      </c>
      <c r="AZ66" s="87" t="s">
        <v>101</v>
      </c>
      <c r="BA66" s="57" t="s">
        <v>180</v>
      </c>
    </row>
    <row r="67" spans="1:53" ht="132.75" thickBot="1" x14ac:dyDescent="0.25">
      <c r="A67" s="259"/>
      <c r="B67" s="4" t="s">
        <v>59</v>
      </c>
      <c r="C67" s="143" t="s">
        <v>49</v>
      </c>
      <c r="D67" s="56">
        <v>1</v>
      </c>
      <c r="E67" s="55" t="s">
        <v>258</v>
      </c>
      <c r="F67" s="24"/>
      <c r="G67" s="111"/>
      <c r="H67" s="111"/>
      <c r="I67" s="111"/>
      <c r="J67" s="111"/>
      <c r="K67" s="111"/>
      <c r="L67" s="123"/>
      <c r="M67" s="123"/>
      <c r="N67" s="123"/>
      <c r="O67" s="123"/>
      <c r="P67" s="123"/>
      <c r="Q67" s="124"/>
      <c r="R67" s="148" t="s">
        <v>171</v>
      </c>
      <c r="S67" s="148" t="s">
        <v>198</v>
      </c>
      <c r="T67" s="148" t="s">
        <v>237</v>
      </c>
      <c r="U67" s="37">
        <v>0.8</v>
      </c>
      <c r="V67" s="81">
        <v>590</v>
      </c>
      <c r="W67" s="77">
        <v>644</v>
      </c>
      <c r="X67" s="75">
        <f t="shared" si="0"/>
        <v>0.91614906832298137</v>
      </c>
      <c r="Y67" s="239"/>
      <c r="Z67" s="196" t="s">
        <v>364</v>
      </c>
      <c r="AA67" s="201" t="s">
        <v>237</v>
      </c>
      <c r="AB67" s="37">
        <v>0.8</v>
      </c>
      <c r="AC67" s="81">
        <v>1180</v>
      </c>
      <c r="AD67" s="77">
        <v>1280</v>
      </c>
      <c r="AE67" s="202">
        <f t="shared" si="1"/>
        <v>0.921875</v>
      </c>
      <c r="AF67" s="240"/>
      <c r="AG67" s="185" t="s">
        <v>427</v>
      </c>
      <c r="AH67" s="87" t="s">
        <v>106</v>
      </c>
      <c r="AI67" s="57" t="s">
        <v>172</v>
      </c>
      <c r="AJ67" s="207" t="s">
        <v>237</v>
      </c>
      <c r="AK67" s="37">
        <v>0.8</v>
      </c>
      <c r="AL67" s="81">
        <v>1023</v>
      </c>
      <c r="AM67" s="77">
        <v>991</v>
      </c>
      <c r="AN67" s="206">
        <f t="shared" si="2"/>
        <v>1.0322906155398588</v>
      </c>
      <c r="AO67" s="240"/>
      <c r="AP67" s="185" t="s">
        <v>446</v>
      </c>
      <c r="AQ67" s="87" t="s">
        <v>106</v>
      </c>
      <c r="AR67" s="57" t="s">
        <v>172</v>
      </c>
      <c r="AS67" s="207" t="s">
        <v>237</v>
      </c>
      <c r="AT67" s="37">
        <v>0.8</v>
      </c>
      <c r="AU67" s="81">
        <v>390</v>
      </c>
      <c r="AV67" s="77">
        <v>460</v>
      </c>
      <c r="AW67" s="206">
        <f t="shared" si="3"/>
        <v>0.84782608695652173</v>
      </c>
      <c r="AX67" s="240"/>
      <c r="AY67" s="185" t="s">
        <v>445</v>
      </c>
      <c r="AZ67" s="87" t="s">
        <v>106</v>
      </c>
      <c r="BA67" s="57" t="s">
        <v>172</v>
      </c>
    </row>
    <row r="68" spans="1:53" ht="120" x14ac:dyDescent="0.2">
      <c r="A68" s="257" t="s">
        <v>57</v>
      </c>
      <c r="B68" s="268" t="s">
        <v>156</v>
      </c>
      <c r="C68" s="270" t="s">
        <v>61</v>
      </c>
      <c r="D68" s="56">
        <v>1</v>
      </c>
      <c r="E68" s="11" t="s">
        <v>227</v>
      </c>
      <c r="F68" s="35"/>
      <c r="G68" s="35"/>
      <c r="H68" s="111"/>
      <c r="I68" s="111"/>
      <c r="J68" s="111"/>
      <c r="K68" s="111"/>
      <c r="L68" s="111"/>
      <c r="M68" s="111"/>
      <c r="N68" s="111"/>
      <c r="O68" s="111"/>
      <c r="P68" s="111"/>
      <c r="Q68" s="26"/>
      <c r="R68" s="4" t="s">
        <v>60</v>
      </c>
      <c r="S68" s="56" t="s">
        <v>196</v>
      </c>
      <c r="T68" s="10" t="s">
        <v>102</v>
      </c>
      <c r="U68" s="17">
        <v>1</v>
      </c>
      <c r="V68" s="81">
        <v>1</v>
      </c>
      <c r="W68" s="77">
        <v>1</v>
      </c>
      <c r="X68" s="75">
        <f t="shared" si="0"/>
        <v>1</v>
      </c>
      <c r="Y68" s="241" t="e">
        <f>AVERAGE(X68:X82)*Hoja1!B51</f>
        <v>#DIV/0!</v>
      </c>
      <c r="Z68" s="188" t="s">
        <v>349</v>
      </c>
      <c r="AA68" s="10" t="s">
        <v>102</v>
      </c>
      <c r="AB68" s="17">
        <v>1</v>
      </c>
      <c r="AC68" s="81">
        <v>5</v>
      </c>
      <c r="AD68" s="77">
        <v>5</v>
      </c>
      <c r="AE68" s="202">
        <f t="shared" si="1"/>
        <v>1</v>
      </c>
      <c r="AF68" s="241"/>
      <c r="AG68" s="224" t="s">
        <v>428</v>
      </c>
      <c r="AH68" s="87" t="s">
        <v>103</v>
      </c>
      <c r="AI68" s="57" t="s">
        <v>104</v>
      </c>
      <c r="AJ68" s="10" t="s">
        <v>102</v>
      </c>
      <c r="AK68" s="17">
        <v>1</v>
      </c>
      <c r="AL68" s="81">
        <v>3</v>
      </c>
      <c r="AM68" s="77">
        <v>3</v>
      </c>
      <c r="AN68" s="206">
        <f t="shared" si="2"/>
        <v>1</v>
      </c>
      <c r="AO68" s="241"/>
      <c r="AP68" s="224" t="s">
        <v>504</v>
      </c>
      <c r="AQ68" s="87" t="s">
        <v>103</v>
      </c>
      <c r="AR68" s="57" t="s">
        <v>104</v>
      </c>
      <c r="AS68" s="10" t="s">
        <v>102</v>
      </c>
      <c r="AT68" s="17">
        <v>1</v>
      </c>
      <c r="AU68" s="81">
        <v>3</v>
      </c>
      <c r="AV68" s="77">
        <v>3</v>
      </c>
      <c r="AW68" s="206">
        <f t="shared" si="3"/>
        <v>1</v>
      </c>
      <c r="AX68" s="241"/>
      <c r="AY68" s="224" t="s">
        <v>507</v>
      </c>
      <c r="AZ68" s="87" t="s">
        <v>103</v>
      </c>
      <c r="BA68" s="57" t="s">
        <v>104</v>
      </c>
    </row>
    <row r="69" spans="1:53" ht="86.25" customHeight="1" x14ac:dyDescent="0.2">
      <c r="A69" s="258"/>
      <c r="B69" s="268"/>
      <c r="C69" s="270"/>
      <c r="D69" s="56">
        <v>2</v>
      </c>
      <c r="E69" s="11" t="s">
        <v>228</v>
      </c>
      <c r="F69" s="42"/>
      <c r="G69" s="42"/>
      <c r="H69" s="145"/>
      <c r="I69" s="111"/>
      <c r="J69" s="111"/>
      <c r="K69" s="111"/>
      <c r="L69" s="111"/>
      <c r="M69" s="43"/>
      <c r="N69" s="43"/>
      <c r="O69" s="43"/>
      <c r="P69" s="43"/>
      <c r="Q69" s="43"/>
      <c r="R69" s="10" t="s">
        <v>8</v>
      </c>
      <c r="S69" s="41" t="s">
        <v>196</v>
      </c>
      <c r="T69" s="56" t="s">
        <v>82</v>
      </c>
      <c r="U69" s="17">
        <v>1</v>
      </c>
      <c r="V69" s="81">
        <v>0</v>
      </c>
      <c r="W69" s="77">
        <v>0</v>
      </c>
      <c r="X69" s="75" t="e">
        <f t="shared" si="0"/>
        <v>#DIV/0!</v>
      </c>
      <c r="Y69" s="239"/>
      <c r="Z69" s="197" t="s">
        <v>431</v>
      </c>
      <c r="AA69" s="56" t="s">
        <v>82</v>
      </c>
      <c r="AB69" s="17">
        <v>1</v>
      </c>
      <c r="AC69" s="81">
        <v>5</v>
      </c>
      <c r="AD69" s="77">
        <v>5</v>
      </c>
      <c r="AE69" s="202">
        <f t="shared" si="1"/>
        <v>1</v>
      </c>
      <c r="AF69" s="239"/>
      <c r="AG69" s="225" t="s">
        <v>350</v>
      </c>
      <c r="AH69" s="87" t="s">
        <v>103</v>
      </c>
      <c r="AI69" s="57" t="s">
        <v>104</v>
      </c>
      <c r="AJ69" s="56" t="s">
        <v>82</v>
      </c>
      <c r="AK69" s="17">
        <v>1</v>
      </c>
      <c r="AL69" s="81">
        <v>0</v>
      </c>
      <c r="AM69" s="77">
        <v>0</v>
      </c>
      <c r="AN69" s="206" t="e">
        <f t="shared" si="2"/>
        <v>#DIV/0!</v>
      </c>
      <c r="AO69" s="239"/>
      <c r="AP69" s="225" t="s">
        <v>505</v>
      </c>
      <c r="AQ69" s="87" t="s">
        <v>103</v>
      </c>
      <c r="AR69" s="57" t="s">
        <v>104</v>
      </c>
      <c r="AS69" s="56" t="s">
        <v>82</v>
      </c>
      <c r="AT69" s="17">
        <v>1</v>
      </c>
      <c r="AU69" s="81">
        <v>0</v>
      </c>
      <c r="AV69" s="77">
        <v>0</v>
      </c>
      <c r="AW69" s="206" t="e">
        <f t="shared" si="3"/>
        <v>#DIV/0!</v>
      </c>
      <c r="AX69" s="239"/>
      <c r="AY69" s="225" t="s">
        <v>505</v>
      </c>
      <c r="AZ69" s="87" t="s">
        <v>103</v>
      </c>
      <c r="BA69" s="57" t="s">
        <v>104</v>
      </c>
    </row>
    <row r="70" spans="1:53" ht="108" x14ac:dyDescent="0.2">
      <c r="A70" s="258"/>
      <c r="B70" s="268"/>
      <c r="C70" s="270"/>
      <c r="D70" s="56">
        <v>3</v>
      </c>
      <c r="E70" s="4" t="s">
        <v>168</v>
      </c>
      <c r="F70" s="118"/>
      <c r="G70" s="118"/>
      <c r="H70" s="118"/>
      <c r="I70" s="118"/>
      <c r="J70" s="118"/>
      <c r="K70" s="118"/>
      <c r="L70" s="119"/>
      <c r="M70" s="119"/>
      <c r="N70" s="118"/>
      <c r="O70" s="118"/>
      <c r="P70" s="120"/>
      <c r="Q70" s="118"/>
      <c r="R70" s="56" t="s">
        <v>211</v>
      </c>
      <c r="S70" s="56" t="s">
        <v>205</v>
      </c>
      <c r="T70" s="164" t="s">
        <v>165</v>
      </c>
      <c r="U70" s="155">
        <v>1</v>
      </c>
      <c r="V70" s="81">
        <v>0</v>
      </c>
      <c r="W70" s="77">
        <v>1</v>
      </c>
      <c r="X70" s="75">
        <f t="shared" si="0"/>
        <v>0</v>
      </c>
      <c r="Y70" s="239"/>
      <c r="Z70" s="197" t="s">
        <v>351</v>
      </c>
      <c r="AA70" s="164" t="s">
        <v>165</v>
      </c>
      <c r="AB70" s="155">
        <v>1</v>
      </c>
      <c r="AC70" s="81">
        <v>0</v>
      </c>
      <c r="AD70" s="77">
        <v>1</v>
      </c>
      <c r="AE70" s="202">
        <f t="shared" si="1"/>
        <v>0</v>
      </c>
      <c r="AF70" s="239"/>
      <c r="AG70" s="225" t="s">
        <v>429</v>
      </c>
      <c r="AH70" s="87" t="s">
        <v>103</v>
      </c>
      <c r="AI70" s="57" t="s">
        <v>104</v>
      </c>
      <c r="AJ70" s="164" t="s">
        <v>165</v>
      </c>
      <c r="AK70" s="155">
        <v>1</v>
      </c>
      <c r="AL70" s="81">
        <v>0</v>
      </c>
      <c r="AM70" s="77">
        <v>1</v>
      </c>
      <c r="AN70" s="206">
        <f t="shared" si="2"/>
        <v>0</v>
      </c>
      <c r="AO70" s="239"/>
      <c r="AP70" s="225" t="s">
        <v>429</v>
      </c>
      <c r="AQ70" s="87" t="s">
        <v>103</v>
      </c>
      <c r="AR70" s="57" t="s">
        <v>104</v>
      </c>
      <c r="AS70" s="164" t="s">
        <v>165</v>
      </c>
      <c r="AT70" s="155">
        <v>1</v>
      </c>
      <c r="AU70" s="81">
        <v>1</v>
      </c>
      <c r="AV70" s="77">
        <v>1</v>
      </c>
      <c r="AW70" s="206">
        <f t="shared" si="3"/>
        <v>1</v>
      </c>
      <c r="AX70" s="239"/>
      <c r="AY70" s="225" t="s">
        <v>508</v>
      </c>
      <c r="AZ70" s="87" t="s">
        <v>103</v>
      </c>
      <c r="BA70" s="57" t="s">
        <v>104</v>
      </c>
    </row>
    <row r="71" spans="1:53" ht="84" x14ac:dyDescent="0.2">
      <c r="A71" s="258"/>
      <c r="B71" s="268"/>
      <c r="C71" s="270"/>
      <c r="D71" s="56">
        <v>4</v>
      </c>
      <c r="E71" s="11" t="s">
        <v>167</v>
      </c>
      <c r="F71" s="118"/>
      <c r="G71" s="118"/>
      <c r="H71" s="118"/>
      <c r="I71" s="118"/>
      <c r="J71" s="118"/>
      <c r="K71" s="118"/>
      <c r="L71" s="120"/>
      <c r="M71" s="118"/>
      <c r="N71" s="118"/>
      <c r="O71" s="118"/>
      <c r="P71" s="118"/>
      <c r="Q71" s="118"/>
      <c r="R71" s="56" t="s">
        <v>212</v>
      </c>
      <c r="S71" s="56" t="s">
        <v>210</v>
      </c>
      <c r="T71" s="12" t="s">
        <v>166</v>
      </c>
      <c r="U71" s="155">
        <v>1</v>
      </c>
      <c r="V71" s="81">
        <v>0</v>
      </c>
      <c r="W71" s="77">
        <v>1</v>
      </c>
      <c r="X71" s="75">
        <f t="shared" si="0"/>
        <v>0</v>
      </c>
      <c r="Y71" s="239"/>
      <c r="Z71" s="197" t="s">
        <v>352</v>
      </c>
      <c r="AA71" s="12" t="s">
        <v>166</v>
      </c>
      <c r="AB71" s="155">
        <v>1</v>
      </c>
      <c r="AC71" s="81">
        <v>0</v>
      </c>
      <c r="AD71" s="77">
        <v>1</v>
      </c>
      <c r="AE71" s="202">
        <f t="shared" si="1"/>
        <v>0</v>
      </c>
      <c r="AF71" s="239"/>
      <c r="AG71" s="225" t="s">
        <v>352</v>
      </c>
      <c r="AH71" s="87" t="s">
        <v>103</v>
      </c>
      <c r="AI71" s="57" t="s">
        <v>104</v>
      </c>
      <c r="AJ71" s="12" t="s">
        <v>166</v>
      </c>
      <c r="AK71" s="155">
        <v>1</v>
      </c>
      <c r="AL71" s="81">
        <v>1</v>
      </c>
      <c r="AM71" s="77">
        <v>1</v>
      </c>
      <c r="AN71" s="206">
        <f t="shared" si="2"/>
        <v>1</v>
      </c>
      <c r="AO71" s="239"/>
      <c r="AP71" s="225" t="s">
        <v>506</v>
      </c>
      <c r="AQ71" s="87" t="s">
        <v>103</v>
      </c>
      <c r="AR71" s="57" t="s">
        <v>104</v>
      </c>
      <c r="AS71" s="12" t="s">
        <v>166</v>
      </c>
      <c r="AT71" s="155">
        <v>1</v>
      </c>
      <c r="AU71" s="81">
        <v>0</v>
      </c>
      <c r="AV71" s="77">
        <v>1</v>
      </c>
      <c r="AW71" s="206">
        <f t="shared" si="3"/>
        <v>0</v>
      </c>
      <c r="AX71" s="239"/>
      <c r="AY71" s="229" t="s">
        <v>509</v>
      </c>
      <c r="AZ71" s="87" t="s">
        <v>103</v>
      </c>
      <c r="BA71" s="57" t="s">
        <v>104</v>
      </c>
    </row>
    <row r="72" spans="1:53" ht="183.75" customHeight="1" thickBot="1" x14ac:dyDescent="0.25">
      <c r="A72" s="258"/>
      <c r="B72" s="268"/>
      <c r="C72" s="270"/>
      <c r="D72" s="56">
        <v>5</v>
      </c>
      <c r="E72" s="55" t="s">
        <v>223</v>
      </c>
      <c r="F72" s="111"/>
      <c r="G72" s="111"/>
      <c r="H72" s="111"/>
      <c r="I72" s="110"/>
      <c r="J72" s="111"/>
      <c r="K72" s="111"/>
      <c r="L72" s="110"/>
      <c r="M72" s="111"/>
      <c r="N72" s="111"/>
      <c r="O72" s="111"/>
      <c r="P72" s="111"/>
      <c r="Q72" s="111"/>
      <c r="R72" s="148" t="s">
        <v>213</v>
      </c>
      <c r="S72" s="148" t="s">
        <v>205</v>
      </c>
      <c r="T72" s="56" t="s">
        <v>224</v>
      </c>
      <c r="U72" s="144">
        <v>1</v>
      </c>
      <c r="V72" s="81">
        <v>5</v>
      </c>
      <c r="W72" s="77">
        <v>5</v>
      </c>
      <c r="X72" s="75">
        <f t="shared" si="0"/>
        <v>1</v>
      </c>
      <c r="Y72" s="239"/>
      <c r="Z72" s="197" t="s">
        <v>529</v>
      </c>
      <c r="AA72" s="56" t="s">
        <v>224</v>
      </c>
      <c r="AB72" s="144">
        <v>1</v>
      </c>
      <c r="AC72" s="81">
        <v>4</v>
      </c>
      <c r="AD72" s="77">
        <v>4</v>
      </c>
      <c r="AE72" s="202">
        <f t="shared" si="1"/>
        <v>1</v>
      </c>
      <c r="AF72" s="239"/>
      <c r="AG72" s="225" t="s">
        <v>530</v>
      </c>
      <c r="AH72" s="87" t="s">
        <v>103</v>
      </c>
      <c r="AI72" s="57" t="s">
        <v>104</v>
      </c>
      <c r="AJ72" s="56" t="s">
        <v>224</v>
      </c>
      <c r="AK72" s="144">
        <v>1</v>
      </c>
      <c r="AL72" s="81">
        <v>7</v>
      </c>
      <c r="AM72" s="77">
        <v>7</v>
      </c>
      <c r="AN72" s="206">
        <f t="shared" si="2"/>
        <v>1</v>
      </c>
      <c r="AO72" s="239"/>
      <c r="AP72" s="225" t="s">
        <v>531</v>
      </c>
      <c r="AQ72" s="87" t="s">
        <v>103</v>
      </c>
      <c r="AR72" s="57" t="s">
        <v>104</v>
      </c>
      <c r="AS72" s="56" t="s">
        <v>224</v>
      </c>
      <c r="AT72" s="144">
        <v>1</v>
      </c>
      <c r="AU72" s="81">
        <v>4</v>
      </c>
      <c r="AV72" s="77">
        <v>4</v>
      </c>
      <c r="AW72" s="206">
        <f t="shared" si="3"/>
        <v>1</v>
      </c>
      <c r="AX72" s="239"/>
      <c r="AY72" s="225" t="s">
        <v>532</v>
      </c>
      <c r="AZ72" s="87" t="s">
        <v>103</v>
      </c>
      <c r="BA72" s="57" t="s">
        <v>104</v>
      </c>
    </row>
    <row r="73" spans="1:53" ht="60" x14ac:dyDescent="0.2">
      <c r="A73" s="258"/>
      <c r="B73" s="268"/>
      <c r="C73" s="260" t="s">
        <v>62</v>
      </c>
      <c r="D73" s="56">
        <v>1</v>
      </c>
      <c r="E73" s="11" t="s">
        <v>83</v>
      </c>
      <c r="F73" s="42"/>
      <c r="G73" s="111"/>
      <c r="H73" s="111"/>
      <c r="I73" s="111"/>
      <c r="J73" s="111"/>
      <c r="K73" s="111"/>
      <c r="L73" s="111"/>
      <c r="M73" s="111"/>
      <c r="N73" s="111"/>
      <c r="O73" s="111"/>
      <c r="P73" s="111"/>
      <c r="Q73" s="111"/>
      <c r="R73" s="56" t="s">
        <v>9</v>
      </c>
      <c r="S73" s="56" t="s">
        <v>198</v>
      </c>
      <c r="T73" s="56" t="s">
        <v>214</v>
      </c>
      <c r="U73" s="17">
        <v>1</v>
      </c>
      <c r="V73" s="81">
        <v>0</v>
      </c>
      <c r="W73" s="77">
        <v>0</v>
      </c>
      <c r="X73" s="75" t="e">
        <f t="shared" si="0"/>
        <v>#DIV/0!</v>
      </c>
      <c r="Y73" s="239"/>
      <c r="Z73" s="197" t="s">
        <v>353</v>
      </c>
      <c r="AA73" s="56" t="s">
        <v>214</v>
      </c>
      <c r="AB73" s="17">
        <v>1</v>
      </c>
      <c r="AC73" s="81">
        <v>0</v>
      </c>
      <c r="AD73" s="77">
        <v>1</v>
      </c>
      <c r="AE73" s="202">
        <f t="shared" si="1"/>
        <v>0</v>
      </c>
      <c r="AF73" s="239"/>
      <c r="AG73" s="195" t="s">
        <v>389</v>
      </c>
      <c r="AH73" s="87" t="s">
        <v>105</v>
      </c>
      <c r="AI73" s="57" t="s">
        <v>10</v>
      </c>
      <c r="AJ73" s="56" t="s">
        <v>214</v>
      </c>
      <c r="AK73" s="17">
        <v>1</v>
      </c>
      <c r="AL73" s="81">
        <v>1</v>
      </c>
      <c r="AM73" s="77">
        <v>0</v>
      </c>
      <c r="AN73" s="206" t="e">
        <f t="shared" si="2"/>
        <v>#DIV/0!</v>
      </c>
      <c r="AO73" s="239"/>
      <c r="AP73" s="195" t="s">
        <v>389</v>
      </c>
      <c r="AQ73" s="87" t="s">
        <v>105</v>
      </c>
      <c r="AR73" s="57" t="s">
        <v>10</v>
      </c>
      <c r="AS73" s="56" t="s">
        <v>214</v>
      </c>
      <c r="AT73" s="17">
        <v>1</v>
      </c>
      <c r="AU73" s="81">
        <v>1</v>
      </c>
      <c r="AV73" s="77">
        <v>1</v>
      </c>
      <c r="AW73" s="206">
        <f t="shared" si="3"/>
        <v>1</v>
      </c>
      <c r="AX73" s="239"/>
      <c r="AY73" s="195" t="s">
        <v>525</v>
      </c>
      <c r="AZ73" s="87" t="s">
        <v>105</v>
      </c>
      <c r="BA73" s="57" t="s">
        <v>10</v>
      </c>
    </row>
    <row r="74" spans="1:53" ht="120.75" thickBot="1" x14ac:dyDescent="0.25">
      <c r="A74" s="258"/>
      <c r="B74" s="268"/>
      <c r="C74" s="262"/>
      <c r="D74" s="56">
        <v>2</v>
      </c>
      <c r="E74" s="55" t="s">
        <v>223</v>
      </c>
      <c r="F74" s="111"/>
      <c r="G74" s="111"/>
      <c r="H74" s="111"/>
      <c r="I74" s="110"/>
      <c r="J74" s="111"/>
      <c r="K74" s="111"/>
      <c r="L74" s="110"/>
      <c r="M74" s="111"/>
      <c r="N74" s="111"/>
      <c r="O74" s="111"/>
      <c r="P74" s="111"/>
      <c r="Q74" s="111"/>
      <c r="R74" s="148" t="s">
        <v>213</v>
      </c>
      <c r="S74" s="148" t="s">
        <v>205</v>
      </c>
      <c r="T74" s="56" t="s">
        <v>224</v>
      </c>
      <c r="U74" s="144">
        <v>1</v>
      </c>
      <c r="V74" s="81">
        <v>3</v>
      </c>
      <c r="W74" s="77">
        <v>3</v>
      </c>
      <c r="X74" s="75">
        <f t="shared" si="0"/>
        <v>1</v>
      </c>
      <c r="Y74" s="239"/>
      <c r="Z74" s="183" t="s">
        <v>543</v>
      </c>
      <c r="AA74" s="56" t="s">
        <v>224</v>
      </c>
      <c r="AB74" s="144">
        <v>1</v>
      </c>
      <c r="AC74" s="81">
        <v>4</v>
      </c>
      <c r="AD74" s="77">
        <v>4</v>
      </c>
      <c r="AE74" s="202">
        <f t="shared" si="1"/>
        <v>1</v>
      </c>
      <c r="AF74" s="239"/>
      <c r="AG74" s="183" t="s">
        <v>540</v>
      </c>
      <c r="AH74" s="87" t="s">
        <v>105</v>
      </c>
      <c r="AI74" s="57" t="s">
        <v>10</v>
      </c>
      <c r="AJ74" s="56" t="s">
        <v>224</v>
      </c>
      <c r="AK74" s="144">
        <v>1</v>
      </c>
      <c r="AL74" s="81">
        <v>5</v>
      </c>
      <c r="AM74" s="77">
        <v>5</v>
      </c>
      <c r="AN74" s="206">
        <f t="shared" si="2"/>
        <v>1</v>
      </c>
      <c r="AO74" s="239"/>
      <c r="AP74" s="183" t="s">
        <v>541</v>
      </c>
      <c r="AQ74" s="87" t="s">
        <v>105</v>
      </c>
      <c r="AR74" s="57" t="s">
        <v>10</v>
      </c>
      <c r="AS74" s="56" t="s">
        <v>224</v>
      </c>
      <c r="AT74" s="144">
        <v>1</v>
      </c>
      <c r="AU74" s="81">
        <v>3</v>
      </c>
      <c r="AV74" s="77">
        <v>3</v>
      </c>
      <c r="AW74" s="206">
        <f t="shared" si="3"/>
        <v>1</v>
      </c>
      <c r="AX74" s="239"/>
      <c r="AY74" s="183" t="s">
        <v>542</v>
      </c>
      <c r="AZ74" s="87" t="s">
        <v>105</v>
      </c>
      <c r="BA74" s="57" t="s">
        <v>10</v>
      </c>
    </row>
    <row r="75" spans="1:53" ht="84" x14ac:dyDescent="0.2">
      <c r="A75" s="258"/>
      <c r="B75" s="268"/>
      <c r="C75" s="260" t="s">
        <v>64</v>
      </c>
      <c r="D75" s="56">
        <v>1</v>
      </c>
      <c r="E75" s="55" t="s">
        <v>63</v>
      </c>
      <c r="F75" s="116"/>
      <c r="G75" s="116"/>
      <c r="H75" s="116"/>
      <c r="I75" s="116"/>
      <c r="J75" s="116"/>
      <c r="K75" s="116"/>
      <c r="L75" s="123"/>
      <c r="M75" s="123"/>
      <c r="N75" s="123"/>
      <c r="O75" s="123"/>
      <c r="P75" s="123"/>
      <c r="Q75" s="123"/>
      <c r="R75" s="56" t="s">
        <v>68</v>
      </c>
      <c r="S75" s="108" t="s">
        <v>205</v>
      </c>
      <c r="T75" s="147" t="s">
        <v>65</v>
      </c>
      <c r="U75" s="36">
        <v>1</v>
      </c>
      <c r="V75" s="81">
        <v>7</v>
      </c>
      <c r="W75" s="77">
        <v>0</v>
      </c>
      <c r="X75" s="75" t="e">
        <f t="shared" si="0"/>
        <v>#DIV/0!</v>
      </c>
      <c r="Y75" s="239"/>
      <c r="Z75" s="198" t="s">
        <v>367</v>
      </c>
      <c r="AA75" s="201" t="s">
        <v>65</v>
      </c>
      <c r="AB75" s="36">
        <v>1</v>
      </c>
      <c r="AC75" s="81">
        <v>3</v>
      </c>
      <c r="AD75" s="77">
        <v>3</v>
      </c>
      <c r="AE75" s="202">
        <f t="shared" si="1"/>
        <v>1</v>
      </c>
      <c r="AF75" s="239"/>
      <c r="AG75" s="222" t="s">
        <v>413</v>
      </c>
      <c r="AH75" s="87" t="s">
        <v>107</v>
      </c>
      <c r="AI75" s="57" t="s">
        <v>109</v>
      </c>
      <c r="AJ75" s="207" t="s">
        <v>65</v>
      </c>
      <c r="AK75" s="36">
        <v>1</v>
      </c>
      <c r="AL75" s="81">
        <v>5</v>
      </c>
      <c r="AM75" s="77">
        <v>5</v>
      </c>
      <c r="AN75" s="206">
        <f t="shared" si="2"/>
        <v>1</v>
      </c>
      <c r="AO75" s="239"/>
      <c r="AP75" s="222" t="s">
        <v>510</v>
      </c>
      <c r="AQ75" s="87" t="s">
        <v>107</v>
      </c>
      <c r="AR75" s="57" t="s">
        <v>109</v>
      </c>
      <c r="AS75" s="207" t="s">
        <v>65</v>
      </c>
      <c r="AT75" s="36">
        <v>1</v>
      </c>
      <c r="AU75" s="81">
        <v>6</v>
      </c>
      <c r="AV75" s="77">
        <v>6</v>
      </c>
      <c r="AW75" s="206">
        <f t="shared" si="3"/>
        <v>1</v>
      </c>
      <c r="AX75" s="239"/>
      <c r="AY75" s="222" t="s">
        <v>514</v>
      </c>
      <c r="AZ75" s="87" t="s">
        <v>107</v>
      </c>
      <c r="BA75" s="57" t="s">
        <v>109</v>
      </c>
    </row>
    <row r="76" spans="1:53" ht="84" x14ac:dyDescent="0.2">
      <c r="A76" s="258"/>
      <c r="B76" s="268"/>
      <c r="C76" s="261"/>
      <c r="D76" s="56">
        <v>2</v>
      </c>
      <c r="E76" s="55" t="s">
        <v>66</v>
      </c>
      <c r="F76" s="116"/>
      <c r="G76" s="116"/>
      <c r="H76" s="116"/>
      <c r="I76" s="116"/>
      <c r="J76" s="116"/>
      <c r="K76" s="116"/>
      <c r="L76" s="123"/>
      <c r="M76" s="123"/>
      <c r="N76" s="123"/>
      <c r="O76" s="123"/>
      <c r="P76" s="123"/>
      <c r="Q76" s="123"/>
      <c r="R76" s="56" t="s">
        <v>67</v>
      </c>
      <c r="S76" s="131" t="s">
        <v>205</v>
      </c>
      <c r="T76" s="147" t="s">
        <v>240</v>
      </c>
      <c r="U76" s="17">
        <v>1</v>
      </c>
      <c r="V76" s="81">
        <v>2</v>
      </c>
      <c r="W76" s="77">
        <v>2</v>
      </c>
      <c r="X76" s="75">
        <f t="shared" si="0"/>
        <v>1</v>
      </c>
      <c r="Y76" s="239"/>
      <c r="Z76" s="198" t="s">
        <v>368</v>
      </c>
      <c r="AA76" s="201" t="s">
        <v>240</v>
      </c>
      <c r="AB76" s="17">
        <v>1</v>
      </c>
      <c r="AC76" s="81">
        <v>7</v>
      </c>
      <c r="AD76" s="77">
        <v>7</v>
      </c>
      <c r="AE76" s="202">
        <f t="shared" si="1"/>
        <v>1</v>
      </c>
      <c r="AF76" s="239"/>
      <c r="AG76" s="223" t="s">
        <v>414</v>
      </c>
      <c r="AH76" s="87" t="s">
        <v>107</v>
      </c>
      <c r="AI76" s="57" t="s">
        <v>109</v>
      </c>
      <c r="AJ76" s="207" t="s">
        <v>240</v>
      </c>
      <c r="AK76" s="17">
        <v>1</v>
      </c>
      <c r="AL76" s="81" t="s">
        <v>393</v>
      </c>
      <c r="AM76" s="77" t="s">
        <v>393</v>
      </c>
      <c r="AN76" s="206" t="e">
        <f t="shared" si="2"/>
        <v>#VALUE!</v>
      </c>
      <c r="AO76" s="239"/>
      <c r="AP76" s="223" t="s">
        <v>511</v>
      </c>
      <c r="AQ76" s="87" t="s">
        <v>107</v>
      </c>
      <c r="AR76" s="57" t="s">
        <v>109</v>
      </c>
      <c r="AS76" s="207" t="s">
        <v>240</v>
      </c>
      <c r="AT76" s="17">
        <v>1</v>
      </c>
      <c r="AU76" s="81">
        <v>8</v>
      </c>
      <c r="AV76" s="77">
        <v>8</v>
      </c>
      <c r="AW76" s="206">
        <f t="shared" si="3"/>
        <v>1</v>
      </c>
      <c r="AX76" s="239"/>
      <c r="AY76" s="223" t="s">
        <v>515</v>
      </c>
      <c r="AZ76" s="87" t="s">
        <v>107</v>
      </c>
      <c r="BA76" s="57" t="s">
        <v>109</v>
      </c>
    </row>
    <row r="77" spans="1:53" ht="84" customHeight="1" x14ac:dyDescent="0.2">
      <c r="A77" s="258"/>
      <c r="B77" s="268"/>
      <c r="C77" s="261"/>
      <c r="D77" s="56">
        <v>3</v>
      </c>
      <c r="E77" s="55" t="s">
        <v>11</v>
      </c>
      <c r="F77" s="116"/>
      <c r="G77" s="116"/>
      <c r="H77" s="116"/>
      <c r="I77" s="116"/>
      <c r="J77" s="116"/>
      <c r="K77" s="116"/>
      <c r="L77" s="123"/>
      <c r="M77" s="123"/>
      <c r="N77" s="123"/>
      <c r="O77" s="123"/>
      <c r="P77" s="123"/>
      <c r="Q77" s="123"/>
      <c r="R77" s="56" t="s">
        <v>69</v>
      </c>
      <c r="S77" s="56" t="s">
        <v>198</v>
      </c>
      <c r="T77" s="56" t="s">
        <v>241</v>
      </c>
      <c r="U77" s="37">
        <v>1</v>
      </c>
      <c r="V77" s="81">
        <v>2</v>
      </c>
      <c r="W77" s="77">
        <v>2</v>
      </c>
      <c r="X77" s="75">
        <f t="shared" si="0"/>
        <v>1</v>
      </c>
      <c r="Y77" s="239"/>
      <c r="Z77" s="198" t="s">
        <v>369</v>
      </c>
      <c r="AA77" s="56" t="s">
        <v>241</v>
      </c>
      <c r="AB77" s="37">
        <v>1</v>
      </c>
      <c r="AC77" s="81">
        <v>1</v>
      </c>
      <c r="AD77" s="77">
        <v>1</v>
      </c>
      <c r="AE77" s="202">
        <f t="shared" si="1"/>
        <v>1</v>
      </c>
      <c r="AF77" s="239"/>
      <c r="AG77" s="223" t="s">
        <v>415</v>
      </c>
      <c r="AH77" s="87" t="s">
        <v>107</v>
      </c>
      <c r="AI77" s="57" t="s">
        <v>109</v>
      </c>
      <c r="AJ77" s="56" t="s">
        <v>241</v>
      </c>
      <c r="AK77" s="37">
        <v>1</v>
      </c>
      <c r="AL77" s="81">
        <v>2</v>
      </c>
      <c r="AM77" s="77">
        <v>2</v>
      </c>
      <c r="AN77" s="206">
        <f t="shared" si="2"/>
        <v>1</v>
      </c>
      <c r="AO77" s="239"/>
      <c r="AP77" s="223" t="s">
        <v>512</v>
      </c>
      <c r="AQ77" s="87" t="s">
        <v>107</v>
      </c>
      <c r="AR77" s="57" t="s">
        <v>109</v>
      </c>
      <c r="AS77" s="56" t="s">
        <v>241</v>
      </c>
      <c r="AT77" s="37">
        <v>1</v>
      </c>
      <c r="AU77" s="81">
        <v>2</v>
      </c>
      <c r="AV77" s="77">
        <v>2</v>
      </c>
      <c r="AW77" s="206">
        <f t="shared" si="3"/>
        <v>1</v>
      </c>
      <c r="AX77" s="239"/>
      <c r="AY77" s="223" t="s">
        <v>516</v>
      </c>
      <c r="AZ77" s="87" t="s">
        <v>107</v>
      </c>
      <c r="BA77" s="57" t="s">
        <v>109</v>
      </c>
    </row>
    <row r="78" spans="1:53" ht="72" x14ac:dyDescent="0.2">
      <c r="A78" s="258"/>
      <c r="B78" s="268"/>
      <c r="C78" s="261"/>
      <c r="D78" s="56">
        <v>4</v>
      </c>
      <c r="E78" s="55" t="s">
        <v>239</v>
      </c>
      <c r="F78" s="116"/>
      <c r="G78" s="116"/>
      <c r="H78" s="116"/>
      <c r="I78" s="116"/>
      <c r="J78" s="116"/>
      <c r="K78" s="116"/>
      <c r="L78" s="123"/>
      <c r="M78" s="123"/>
      <c r="N78" s="123"/>
      <c r="O78" s="123"/>
      <c r="P78" s="123"/>
      <c r="Q78" s="123"/>
      <c r="R78" s="56" t="s">
        <v>12</v>
      </c>
      <c r="S78" s="56" t="s">
        <v>198</v>
      </c>
      <c r="T78" s="56" t="s">
        <v>242</v>
      </c>
      <c r="U78" s="17">
        <v>1</v>
      </c>
      <c r="V78" s="81">
        <v>10</v>
      </c>
      <c r="W78" s="77">
        <v>10</v>
      </c>
      <c r="X78" s="75">
        <f t="shared" si="0"/>
        <v>1</v>
      </c>
      <c r="Y78" s="239"/>
      <c r="Z78" s="198" t="s">
        <v>370</v>
      </c>
      <c r="AA78" s="56" t="s">
        <v>242</v>
      </c>
      <c r="AB78" s="17">
        <v>1</v>
      </c>
      <c r="AC78" s="81">
        <v>1</v>
      </c>
      <c r="AD78" s="77">
        <v>1</v>
      </c>
      <c r="AE78" s="202">
        <f t="shared" si="1"/>
        <v>1</v>
      </c>
      <c r="AF78" s="239"/>
      <c r="AG78" s="223" t="s">
        <v>416</v>
      </c>
      <c r="AH78" s="87" t="s">
        <v>107</v>
      </c>
      <c r="AI78" s="57" t="s">
        <v>109</v>
      </c>
      <c r="AJ78" s="56" t="s">
        <v>242</v>
      </c>
      <c r="AK78" s="17">
        <v>1</v>
      </c>
      <c r="AL78" s="81">
        <v>7</v>
      </c>
      <c r="AM78" s="77">
        <v>7</v>
      </c>
      <c r="AN78" s="206">
        <f t="shared" si="2"/>
        <v>1</v>
      </c>
      <c r="AO78" s="239"/>
      <c r="AP78" s="223" t="s">
        <v>513</v>
      </c>
      <c r="AQ78" s="87" t="s">
        <v>107</v>
      </c>
      <c r="AR78" s="57" t="s">
        <v>109</v>
      </c>
      <c r="AS78" s="56" t="s">
        <v>242</v>
      </c>
      <c r="AT78" s="17">
        <v>1</v>
      </c>
      <c r="AU78" s="81" t="s">
        <v>393</v>
      </c>
      <c r="AV78" s="77" t="s">
        <v>393</v>
      </c>
      <c r="AW78" s="206" t="e">
        <f t="shared" si="3"/>
        <v>#VALUE!</v>
      </c>
      <c r="AX78" s="239"/>
      <c r="AY78" s="223" t="s">
        <v>517</v>
      </c>
      <c r="AZ78" s="87" t="s">
        <v>107</v>
      </c>
      <c r="BA78" s="57" t="s">
        <v>109</v>
      </c>
    </row>
    <row r="79" spans="1:53" ht="108" x14ac:dyDescent="0.2">
      <c r="A79" s="258"/>
      <c r="B79" s="268"/>
      <c r="C79" s="261"/>
      <c r="D79" s="106">
        <v>5</v>
      </c>
      <c r="E79" s="55" t="s">
        <v>243</v>
      </c>
      <c r="F79" s="29"/>
      <c r="G79" s="29"/>
      <c r="H79" s="46"/>
      <c r="I79" s="116"/>
      <c r="J79" s="46"/>
      <c r="K79" s="46"/>
      <c r="L79" s="47"/>
      <c r="M79" s="123"/>
      <c r="N79" s="47"/>
      <c r="O79" s="47"/>
      <c r="P79" s="47"/>
      <c r="Q79" s="123"/>
      <c r="R79" s="56" t="s">
        <v>7</v>
      </c>
      <c r="S79" s="56" t="s">
        <v>205</v>
      </c>
      <c r="T79" s="56" t="s">
        <v>244</v>
      </c>
      <c r="U79" s="19">
        <v>3</v>
      </c>
      <c r="V79" s="81">
        <v>1</v>
      </c>
      <c r="W79" s="77">
        <v>3</v>
      </c>
      <c r="X79" s="75">
        <f t="shared" ref="X79:X82" si="5">+V79/W79</f>
        <v>0.33333333333333331</v>
      </c>
      <c r="Y79" s="239"/>
      <c r="Z79" s="198" t="s">
        <v>371</v>
      </c>
      <c r="AA79" s="56" t="s">
        <v>244</v>
      </c>
      <c r="AB79" s="19">
        <v>3</v>
      </c>
      <c r="AC79" s="81">
        <v>1</v>
      </c>
      <c r="AD79" s="77">
        <v>3</v>
      </c>
      <c r="AE79" s="202">
        <f t="shared" ref="AE79:AE82" si="6">+AC79/AD79</f>
        <v>0.33333333333333331</v>
      </c>
      <c r="AF79" s="239"/>
      <c r="AG79" s="223" t="s">
        <v>417</v>
      </c>
      <c r="AH79" s="87" t="s">
        <v>107</v>
      </c>
      <c r="AI79" s="57" t="s">
        <v>109</v>
      </c>
      <c r="AJ79" s="56" t="s">
        <v>244</v>
      </c>
      <c r="AK79" s="19">
        <v>3</v>
      </c>
      <c r="AL79" s="81">
        <v>1</v>
      </c>
      <c r="AM79" s="77">
        <v>3</v>
      </c>
      <c r="AN79" s="206">
        <f t="shared" ref="AN79:AN82" si="7">+AL79/AM79</f>
        <v>0.33333333333333331</v>
      </c>
      <c r="AO79" s="239"/>
      <c r="AP79" s="223" t="s">
        <v>417</v>
      </c>
      <c r="AQ79" s="87" t="s">
        <v>107</v>
      </c>
      <c r="AR79" s="57" t="s">
        <v>109</v>
      </c>
      <c r="AS79" s="56" t="s">
        <v>244</v>
      </c>
      <c r="AT79" s="19">
        <v>3</v>
      </c>
      <c r="AU79" s="81">
        <v>1</v>
      </c>
      <c r="AV79" s="77">
        <v>3</v>
      </c>
      <c r="AW79" s="206">
        <f t="shared" ref="AW79:AW82" si="8">+AU79/AV79</f>
        <v>0.33333333333333331</v>
      </c>
      <c r="AX79" s="239"/>
      <c r="AY79" s="223" t="s">
        <v>518</v>
      </c>
      <c r="AZ79" s="87" t="s">
        <v>107</v>
      </c>
      <c r="BA79" s="57" t="s">
        <v>109</v>
      </c>
    </row>
    <row r="80" spans="1:53" ht="84.75" thickBot="1" x14ac:dyDescent="0.25">
      <c r="A80" s="258"/>
      <c r="B80" s="268"/>
      <c r="C80" s="262"/>
      <c r="D80" s="65">
        <v>6</v>
      </c>
      <c r="E80" s="55" t="s">
        <v>223</v>
      </c>
      <c r="F80" s="111"/>
      <c r="G80" s="111"/>
      <c r="H80" s="111"/>
      <c r="I80" s="110"/>
      <c r="J80" s="111"/>
      <c r="K80" s="111"/>
      <c r="L80" s="110"/>
      <c r="M80" s="111"/>
      <c r="N80" s="111"/>
      <c r="O80" s="111"/>
      <c r="P80" s="111"/>
      <c r="Q80" s="111"/>
      <c r="R80" s="148" t="s">
        <v>213</v>
      </c>
      <c r="S80" s="148" t="s">
        <v>205</v>
      </c>
      <c r="T80" s="56" t="s">
        <v>224</v>
      </c>
      <c r="U80" s="144">
        <v>1</v>
      </c>
      <c r="V80" s="81">
        <v>2</v>
      </c>
      <c r="W80" s="77">
        <v>2</v>
      </c>
      <c r="X80" s="75">
        <f t="shared" si="5"/>
        <v>1</v>
      </c>
      <c r="Y80" s="239"/>
      <c r="Z80" s="211" t="s">
        <v>545</v>
      </c>
      <c r="AA80" s="56" t="s">
        <v>224</v>
      </c>
      <c r="AB80" s="144">
        <v>1</v>
      </c>
      <c r="AC80" s="81">
        <v>3</v>
      </c>
      <c r="AD80" s="77">
        <v>3</v>
      </c>
      <c r="AE80" s="202">
        <f t="shared" si="6"/>
        <v>1</v>
      </c>
      <c r="AF80" s="239"/>
      <c r="AG80" s="199" t="s">
        <v>546</v>
      </c>
      <c r="AH80" s="87" t="s">
        <v>107</v>
      </c>
      <c r="AI80" s="57" t="s">
        <v>170</v>
      </c>
      <c r="AJ80" s="56" t="s">
        <v>224</v>
      </c>
      <c r="AK80" s="144">
        <v>1</v>
      </c>
      <c r="AL80" s="81">
        <v>4</v>
      </c>
      <c r="AM80" s="77">
        <v>4</v>
      </c>
      <c r="AN80" s="206">
        <f t="shared" si="7"/>
        <v>1</v>
      </c>
      <c r="AO80" s="239"/>
      <c r="AP80" s="199" t="s">
        <v>547</v>
      </c>
      <c r="AQ80" s="87" t="s">
        <v>107</v>
      </c>
      <c r="AR80" s="57" t="s">
        <v>170</v>
      </c>
      <c r="AS80" s="56" t="s">
        <v>224</v>
      </c>
      <c r="AT80" s="144">
        <v>1</v>
      </c>
      <c r="AU80" s="81">
        <v>2</v>
      </c>
      <c r="AV80" s="77">
        <v>2</v>
      </c>
      <c r="AW80" s="206">
        <f t="shared" si="8"/>
        <v>1</v>
      </c>
      <c r="AX80" s="239"/>
      <c r="AY80" s="199" t="s">
        <v>548</v>
      </c>
      <c r="AZ80" s="87" t="s">
        <v>107</v>
      </c>
      <c r="BA80" s="57" t="s">
        <v>170</v>
      </c>
    </row>
    <row r="81" spans="1:53" ht="72.75" thickBot="1" x14ac:dyDescent="0.25">
      <c r="A81" s="258"/>
      <c r="B81" s="268"/>
      <c r="C81" s="260" t="s">
        <v>70</v>
      </c>
      <c r="D81" s="106">
        <v>1</v>
      </c>
      <c r="E81" s="55" t="s">
        <v>247</v>
      </c>
      <c r="F81" s="59"/>
      <c r="G81" s="59"/>
      <c r="H81" s="60"/>
      <c r="I81" s="59"/>
      <c r="J81" s="59"/>
      <c r="K81" s="60"/>
      <c r="L81" s="61"/>
      <c r="M81" s="61"/>
      <c r="N81" s="62"/>
      <c r="O81" s="61"/>
      <c r="P81" s="61"/>
      <c r="Q81" s="62"/>
      <c r="R81" s="70" t="s">
        <v>246</v>
      </c>
      <c r="S81" s="56" t="s">
        <v>205</v>
      </c>
      <c r="T81" s="63" t="s">
        <v>245</v>
      </c>
      <c r="U81" s="144">
        <v>1</v>
      </c>
      <c r="V81" s="121" t="s">
        <v>393</v>
      </c>
      <c r="W81" s="122" t="s">
        <v>393</v>
      </c>
      <c r="X81" s="75" t="e">
        <f t="shared" si="5"/>
        <v>#VALUE!</v>
      </c>
      <c r="Y81" s="239"/>
      <c r="Z81" s="200" t="s">
        <v>372</v>
      </c>
      <c r="AA81" s="10" t="s">
        <v>245</v>
      </c>
      <c r="AB81" s="144">
        <v>1</v>
      </c>
      <c r="AC81" s="121" t="s">
        <v>393</v>
      </c>
      <c r="AD81" s="122" t="s">
        <v>393</v>
      </c>
      <c r="AE81" s="202" t="e">
        <f t="shared" si="6"/>
        <v>#VALUE!</v>
      </c>
      <c r="AF81" s="239"/>
      <c r="AG81" s="218" t="s">
        <v>394</v>
      </c>
      <c r="AH81" s="87" t="s">
        <v>107</v>
      </c>
      <c r="AI81" s="57" t="s">
        <v>109</v>
      </c>
      <c r="AJ81" s="10" t="s">
        <v>245</v>
      </c>
      <c r="AK81" s="144">
        <v>1</v>
      </c>
      <c r="AL81" s="121" t="s">
        <v>393</v>
      </c>
      <c r="AM81" s="122" t="s">
        <v>393</v>
      </c>
      <c r="AN81" s="206" t="e">
        <f t="shared" si="7"/>
        <v>#VALUE!</v>
      </c>
      <c r="AO81" s="239"/>
      <c r="AP81" s="200" t="s">
        <v>372</v>
      </c>
      <c r="AQ81" s="87" t="s">
        <v>107</v>
      </c>
      <c r="AR81" s="57" t="s">
        <v>109</v>
      </c>
      <c r="AS81" s="10" t="s">
        <v>245</v>
      </c>
      <c r="AT81" s="144">
        <v>1</v>
      </c>
      <c r="AU81" s="121" t="s">
        <v>393</v>
      </c>
      <c r="AV81" s="122" t="s">
        <v>393</v>
      </c>
      <c r="AW81" s="206" t="e">
        <f t="shared" si="8"/>
        <v>#VALUE!</v>
      </c>
      <c r="AX81" s="239"/>
      <c r="AY81" s="200" t="s">
        <v>372</v>
      </c>
      <c r="AZ81" s="87" t="s">
        <v>107</v>
      </c>
      <c r="BA81" s="57" t="s">
        <v>109</v>
      </c>
    </row>
    <row r="82" spans="1:53" ht="84.75" thickBot="1" x14ac:dyDescent="0.25">
      <c r="A82" s="285"/>
      <c r="B82" s="286"/>
      <c r="C82" s="287"/>
      <c r="D82" s="7">
        <v>2</v>
      </c>
      <c r="E82" s="215" t="s">
        <v>223</v>
      </c>
      <c r="F82" s="216"/>
      <c r="G82" s="216"/>
      <c r="H82" s="216"/>
      <c r="I82" s="217"/>
      <c r="J82" s="216"/>
      <c r="K82" s="216"/>
      <c r="L82" s="217"/>
      <c r="M82" s="216"/>
      <c r="N82" s="216"/>
      <c r="O82" s="216"/>
      <c r="P82" s="216"/>
      <c r="Q82" s="216"/>
      <c r="R82" s="70" t="s">
        <v>213</v>
      </c>
      <c r="S82" s="70" t="s">
        <v>205</v>
      </c>
      <c r="T82" s="7" t="s">
        <v>224</v>
      </c>
      <c r="U82" s="213">
        <v>1</v>
      </c>
      <c r="V82" s="82">
        <v>2</v>
      </c>
      <c r="W82" s="83">
        <v>2</v>
      </c>
      <c r="X82" s="210">
        <f t="shared" si="5"/>
        <v>1</v>
      </c>
      <c r="Y82" s="242"/>
      <c r="Z82" s="199" t="s">
        <v>546</v>
      </c>
      <c r="AA82" s="70" t="s">
        <v>224</v>
      </c>
      <c r="AB82" s="214">
        <v>1</v>
      </c>
      <c r="AC82" s="82">
        <v>3</v>
      </c>
      <c r="AD82" s="83">
        <v>3</v>
      </c>
      <c r="AE82" s="208">
        <f t="shared" si="6"/>
        <v>1</v>
      </c>
      <c r="AF82" s="242"/>
      <c r="AG82" s="199" t="s">
        <v>546</v>
      </c>
      <c r="AH82" s="88" t="s">
        <v>107</v>
      </c>
      <c r="AI82" s="64" t="s">
        <v>170</v>
      </c>
      <c r="AJ82" s="70" t="s">
        <v>224</v>
      </c>
      <c r="AK82" s="213">
        <v>1</v>
      </c>
      <c r="AL82" s="82">
        <v>4</v>
      </c>
      <c r="AM82" s="83">
        <v>4</v>
      </c>
      <c r="AN82" s="210">
        <f t="shared" si="7"/>
        <v>1</v>
      </c>
      <c r="AO82" s="242"/>
      <c r="AP82" s="199" t="s">
        <v>547</v>
      </c>
      <c r="AQ82" s="212" t="s">
        <v>107</v>
      </c>
      <c r="AR82" s="64" t="s">
        <v>170</v>
      </c>
      <c r="AS82" s="70" t="s">
        <v>224</v>
      </c>
      <c r="AT82" s="213">
        <v>1</v>
      </c>
      <c r="AU82" s="82">
        <v>2</v>
      </c>
      <c r="AV82" s="83">
        <v>2</v>
      </c>
      <c r="AW82" s="210">
        <f t="shared" si="8"/>
        <v>1</v>
      </c>
      <c r="AX82" s="242"/>
      <c r="AY82" s="199" t="s">
        <v>548</v>
      </c>
      <c r="AZ82" s="212" t="s">
        <v>107</v>
      </c>
      <c r="BA82" s="64" t="s">
        <v>170</v>
      </c>
    </row>
    <row r="86" spans="1:53" ht="14.25" x14ac:dyDescent="0.2">
      <c r="T86" s="274" t="s">
        <v>131</v>
      </c>
      <c r="U86" s="274"/>
      <c r="V86" s="274"/>
      <c r="W86" s="274"/>
      <c r="X86" s="274"/>
      <c r="Y86" s="74">
        <f>COUNTIF(Y4:Y82,"100%")</f>
        <v>0</v>
      </c>
    </row>
    <row r="87" spans="1:53" ht="14.25" x14ac:dyDescent="0.2">
      <c r="T87" s="274" t="s">
        <v>132</v>
      </c>
      <c r="U87" s="274"/>
      <c r="V87" s="274"/>
      <c r="W87" s="274"/>
      <c r="X87" s="274"/>
      <c r="Y87" s="73">
        <f>5-Y86</f>
        <v>5</v>
      </c>
    </row>
    <row r="88" spans="1:53" ht="14.25" x14ac:dyDescent="0.2">
      <c r="T88" s="274" t="s">
        <v>133</v>
      </c>
      <c r="U88" s="274"/>
      <c r="V88" s="274"/>
      <c r="W88" s="274"/>
      <c r="X88" s="274"/>
      <c r="Y88" s="73">
        <v>5</v>
      </c>
    </row>
    <row r="89" spans="1:53" ht="14.25" x14ac:dyDescent="0.2">
      <c r="T89" s="271" t="s">
        <v>125</v>
      </c>
      <c r="U89" s="272"/>
      <c r="V89" s="272"/>
      <c r="W89" s="272"/>
      <c r="X89" s="273"/>
      <c r="Y89" s="73">
        <f>COUNTIF(X5:X82,"100%")</f>
        <v>34</v>
      </c>
    </row>
    <row r="90" spans="1:53" ht="14.25" x14ac:dyDescent="0.2">
      <c r="T90" s="271" t="s">
        <v>124</v>
      </c>
      <c r="U90" s="272"/>
      <c r="V90" s="272"/>
      <c r="W90" s="272"/>
      <c r="X90" s="273"/>
      <c r="Y90" s="73">
        <f>COUNT(X5:X82)</f>
        <v>70</v>
      </c>
    </row>
    <row r="91" spans="1:53" ht="14.25" x14ac:dyDescent="0.2">
      <c r="T91" s="271" t="s">
        <v>123</v>
      </c>
      <c r="U91" s="272"/>
      <c r="V91" s="272"/>
      <c r="W91" s="272"/>
      <c r="X91" s="273"/>
      <c r="Y91" s="72">
        <f>Y89/Y90</f>
        <v>0.48571428571428571</v>
      </c>
    </row>
    <row r="92" spans="1:53" ht="14.25" x14ac:dyDescent="0.2">
      <c r="T92" s="274" t="s">
        <v>135</v>
      </c>
      <c r="U92" s="274"/>
      <c r="V92" s="274"/>
      <c r="W92" s="274"/>
      <c r="X92" s="274"/>
      <c r="Y92" s="72" t="e">
        <f>(X5+X6+X94+X7+X9+X10+X11+X14+X15+X17+#REF!+X18+X23+#REF!+X27+X29+X30+X31+X32+#REF!+#REF!+X41+X42+#REF!+X48+X49+#REF!+X57+X61+#REF!+X62+X64+X65+X67+#REF!+X68+X72+X73+X75+X76+X77+X78+#REF!+X80+X82)/48</f>
        <v>#REF!</v>
      </c>
    </row>
    <row r="93" spans="1:53" ht="14.25" x14ac:dyDescent="0.2">
      <c r="T93" s="274" t="s">
        <v>122</v>
      </c>
      <c r="U93" s="274"/>
      <c r="V93" s="274"/>
      <c r="W93" s="274"/>
      <c r="X93" s="274"/>
      <c r="Y93" s="72" t="e">
        <f>(Y5+Y27+Y49+Y65+Y68)/5</f>
        <v>#DIV/0!</v>
      </c>
    </row>
    <row r="101" spans="13:13" x14ac:dyDescent="0.2">
      <c r="M101" s="3">
        <f>COUNTIF(M4:M99,"100%")</f>
        <v>0</v>
      </c>
    </row>
  </sheetData>
  <mergeCells count="95">
    <mergeCell ref="B1:AI1"/>
    <mergeCell ref="AH2:AI2"/>
    <mergeCell ref="V3:Z3"/>
    <mergeCell ref="V2:Z2"/>
    <mergeCell ref="B6:B17"/>
    <mergeCell ref="C6:C14"/>
    <mergeCell ref="C15:C17"/>
    <mergeCell ref="R11:R12"/>
    <mergeCell ref="Y5:Y25"/>
    <mergeCell ref="T2:T4"/>
    <mergeCell ref="U2:U4"/>
    <mergeCell ref="S2:S4"/>
    <mergeCell ref="B22:B23"/>
    <mergeCell ref="B24:B26"/>
    <mergeCell ref="C24:C26"/>
    <mergeCell ref="R2:R4"/>
    <mergeCell ref="D3:D4"/>
    <mergeCell ref="E3:E4"/>
    <mergeCell ref="F3:Q3"/>
    <mergeCell ref="C44:C45"/>
    <mergeCell ref="B33:B4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C52:C56"/>
    <mergeCell ref="A65:A67"/>
    <mergeCell ref="B49:B51"/>
    <mergeCell ref="B65:B66"/>
    <mergeCell ref="T90:X90"/>
    <mergeCell ref="Y49:Y64"/>
    <mergeCell ref="T91:X91"/>
    <mergeCell ref="T93:X93"/>
    <mergeCell ref="T92:X92"/>
    <mergeCell ref="Y65:Y67"/>
    <mergeCell ref="Y68:Y82"/>
    <mergeCell ref="T86:X86"/>
    <mergeCell ref="T87:X87"/>
    <mergeCell ref="T88:X88"/>
    <mergeCell ref="T89:X89"/>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 ref="AF27:AF48"/>
    <mergeCell ref="AF49:AF64"/>
    <mergeCell ref="AF65:AF67"/>
    <mergeCell ref="AF68:AF82"/>
    <mergeCell ref="AA2:AA4"/>
    <mergeCell ref="AB2:AB4"/>
    <mergeCell ref="AC2:AG2"/>
    <mergeCell ref="AC3:AG3"/>
    <mergeCell ref="AF5:AF26"/>
    <mergeCell ref="AJ2:AJ4"/>
    <mergeCell ref="AK2:AK4"/>
    <mergeCell ref="AQ2:AR2"/>
    <mergeCell ref="AO5:AO26"/>
    <mergeCell ref="AO27:AO48"/>
    <mergeCell ref="AO49:AO64"/>
    <mergeCell ref="AO65:AO67"/>
    <mergeCell ref="AO68:AO82"/>
    <mergeCell ref="AL3:AP3"/>
    <mergeCell ref="AL2:AP2"/>
    <mergeCell ref="AS2:AS4"/>
    <mergeCell ref="AT2:AT4"/>
    <mergeCell ref="AU2:AY2"/>
    <mergeCell ref="AZ2:BA2"/>
    <mergeCell ref="AU3:AY3"/>
    <mergeCell ref="AX5:AX26"/>
    <mergeCell ref="AX27:AX48"/>
    <mergeCell ref="AX49:AX64"/>
    <mergeCell ref="AX65:AX67"/>
    <mergeCell ref="AX68:AX82"/>
  </mergeCells>
  <pageMargins left="1.0629921259842521" right="0.27559055118110237" top="0.74803149606299213" bottom="0.74803149606299213" header="0.31496062992125984" footer="0.31496062992125984"/>
  <pageSetup paperSize="5"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11" sqref="B11"/>
    </sheetView>
  </sheetViews>
  <sheetFormatPr baseColWidth="10" defaultRowHeight="15" x14ac:dyDescent="0.25"/>
  <cols>
    <col min="1" max="1" width="14.7109375" customWidth="1"/>
    <col min="3" max="3" width="38" bestFit="1" customWidth="1"/>
  </cols>
  <sheetData>
    <row r="1" spans="1:4" x14ac:dyDescent="0.25">
      <c r="A1" s="90"/>
      <c r="B1" s="294" t="s">
        <v>137</v>
      </c>
      <c r="C1" s="92"/>
      <c r="D1" s="92"/>
    </row>
    <row r="2" spans="1:4" ht="23.25" thickBot="1" x14ac:dyDescent="0.3">
      <c r="A2" s="91" t="s">
        <v>136</v>
      </c>
      <c r="B2" s="295"/>
      <c r="C2" s="93" t="s">
        <v>138</v>
      </c>
      <c r="D2" s="93" t="s">
        <v>137</v>
      </c>
    </row>
    <row r="3" spans="1:4" ht="28.5" customHeight="1" x14ac:dyDescent="0.25">
      <c r="A3" s="94"/>
      <c r="B3" s="97"/>
      <c r="C3" s="296" t="s">
        <v>139</v>
      </c>
      <c r="D3" s="98"/>
    </row>
    <row r="4" spans="1:4" x14ac:dyDescent="0.25">
      <c r="A4" s="94"/>
      <c r="B4" s="97"/>
      <c r="C4" s="297"/>
      <c r="D4" s="98"/>
    </row>
    <row r="5" spans="1:4" x14ac:dyDescent="0.25">
      <c r="A5" s="94"/>
      <c r="B5" s="98"/>
      <c r="C5" s="297"/>
      <c r="D5" s="99">
        <v>0.2</v>
      </c>
    </row>
    <row r="6" spans="1:4" x14ac:dyDescent="0.25">
      <c r="A6" s="94"/>
      <c r="B6" s="97"/>
      <c r="C6" s="297"/>
      <c r="D6" s="100"/>
    </row>
    <row r="7" spans="1:4" ht="15.75" thickBot="1" x14ac:dyDescent="0.3">
      <c r="A7" s="94"/>
      <c r="B7" s="97"/>
      <c r="C7" s="298"/>
      <c r="D7" s="101"/>
    </row>
    <row r="8" spans="1:4" ht="71.25" customHeight="1" x14ac:dyDescent="0.25">
      <c r="A8" s="94"/>
      <c r="B8" s="97"/>
      <c r="C8" s="296" t="s">
        <v>140</v>
      </c>
      <c r="D8" s="97"/>
    </row>
    <row r="9" spans="1:4" x14ac:dyDescent="0.25">
      <c r="A9" s="94"/>
      <c r="B9" s="97"/>
      <c r="C9" s="297"/>
      <c r="D9" s="97"/>
    </row>
    <row r="10" spans="1:4" ht="15.75" thickBot="1" x14ac:dyDescent="0.3">
      <c r="A10" s="94"/>
      <c r="B10" s="97"/>
      <c r="C10" s="298"/>
      <c r="D10" s="102">
        <v>0.2</v>
      </c>
    </row>
    <row r="11" spans="1:4" ht="132.75" customHeight="1" x14ac:dyDescent="0.25">
      <c r="A11" s="94" t="s">
        <v>119</v>
      </c>
      <c r="B11" s="99">
        <v>0.15</v>
      </c>
      <c r="C11" s="296" t="s">
        <v>141</v>
      </c>
      <c r="D11" s="97"/>
    </row>
    <row r="12" spans="1:4" x14ac:dyDescent="0.25">
      <c r="A12" s="95"/>
      <c r="B12" s="100"/>
      <c r="C12" s="297"/>
      <c r="D12" s="97"/>
    </row>
    <row r="13" spans="1:4" x14ac:dyDescent="0.25">
      <c r="A13" s="95"/>
      <c r="B13" s="100"/>
      <c r="C13" s="297"/>
      <c r="D13" s="97"/>
    </row>
    <row r="14" spans="1:4" ht="15.75" thickBot="1" x14ac:dyDescent="0.3">
      <c r="A14" s="95"/>
      <c r="B14" s="100"/>
      <c r="C14" s="298"/>
      <c r="D14" s="102">
        <v>0.2</v>
      </c>
    </row>
    <row r="15" spans="1:4" ht="86.25" customHeight="1" x14ac:dyDescent="0.25">
      <c r="A15" s="95"/>
      <c r="B15" s="100"/>
      <c r="C15" s="296" t="s">
        <v>142</v>
      </c>
      <c r="D15" s="97"/>
    </row>
    <row r="16" spans="1:4" ht="15.75" thickBot="1" x14ac:dyDescent="0.3">
      <c r="A16" s="95"/>
      <c r="B16" s="100"/>
      <c r="C16" s="298"/>
      <c r="D16" s="102">
        <v>0.2</v>
      </c>
    </row>
    <row r="17" spans="1:4" ht="60.75" customHeight="1" x14ac:dyDescent="0.25">
      <c r="A17" s="95"/>
      <c r="B17" s="100"/>
      <c r="C17" s="292" t="s">
        <v>143</v>
      </c>
      <c r="D17" s="97"/>
    </row>
    <row r="18" spans="1:4" ht="15.75" thickBot="1" x14ac:dyDescent="0.3">
      <c r="A18" s="96"/>
      <c r="B18" s="101"/>
      <c r="C18" s="293"/>
      <c r="D18" s="102">
        <v>0.2</v>
      </c>
    </row>
    <row r="19" spans="1:4" ht="39" customHeight="1" x14ac:dyDescent="0.25">
      <c r="A19" s="94"/>
      <c r="B19" s="98"/>
      <c r="C19" s="296" t="s">
        <v>144</v>
      </c>
      <c r="D19" s="98"/>
    </row>
    <row r="20" spans="1:4" x14ac:dyDescent="0.25">
      <c r="A20" s="94"/>
      <c r="B20" s="98"/>
      <c r="C20" s="297"/>
      <c r="D20" s="99">
        <v>0.25</v>
      </c>
    </row>
    <row r="21" spans="1:4" x14ac:dyDescent="0.25">
      <c r="A21" s="94"/>
      <c r="B21" s="98"/>
      <c r="C21" s="297"/>
      <c r="D21" s="100"/>
    </row>
    <row r="22" spans="1:4" x14ac:dyDescent="0.25">
      <c r="A22" s="94"/>
      <c r="B22" s="98"/>
      <c r="C22" s="297"/>
      <c r="D22" s="100"/>
    </row>
    <row r="23" spans="1:4" x14ac:dyDescent="0.25">
      <c r="A23" s="94"/>
      <c r="B23" s="98"/>
      <c r="C23" s="297"/>
      <c r="D23" s="100"/>
    </row>
    <row r="24" spans="1:4" ht="15.75" thickBot="1" x14ac:dyDescent="0.3">
      <c r="A24" s="94"/>
      <c r="B24" s="98"/>
      <c r="C24" s="298"/>
      <c r="D24" s="101"/>
    </row>
    <row r="25" spans="1:4" ht="107.25" customHeight="1" x14ac:dyDescent="0.25">
      <c r="A25" s="94"/>
      <c r="B25" s="98"/>
      <c r="C25" s="296" t="s">
        <v>145</v>
      </c>
      <c r="D25" s="97"/>
    </row>
    <row r="26" spans="1:4" ht="34.5" thickBot="1" x14ac:dyDescent="0.3">
      <c r="A26" s="94" t="s">
        <v>35</v>
      </c>
      <c r="B26" s="98"/>
      <c r="C26" s="298"/>
      <c r="D26" s="102">
        <v>0.25</v>
      </c>
    </row>
    <row r="27" spans="1:4" ht="237" customHeight="1" x14ac:dyDescent="0.25">
      <c r="A27" s="95"/>
      <c r="B27" s="99">
        <v>0.15</v>
      </c>
      <c r="C27" s="292" t="s">
        <v>146</v>
      </c>
      <c r="D27" s="97"/>
    </row>
    <row r="28" spans="1:4" x14ac:dyDescent="0.25">
      <c r="A28" s="95"/>
      <c r="B28" s="100"/>
      <c r="C28" s="299"/>
      <c r="D28" s="97"/>
    </row>
    <row r="29" spans="1:4" ht="15.75" thickBot="1" x14ac:dyDescent="0.3">
      <c r="A29" s="95"/>
      <c r="B29" s="100"/>
      <c r="C29" s="293"/>
      <c r="D29" s="102">
        <v>0.25</v>
      </c>
    </row>
    <row r="30" spans="1:4" ht="124.5" customHeight="1" x14ac:dyDescent="0.25">
      <c r="A30" s="95"/>
      <c r="B30" s="100"/>
      <c r="C30" s="296" t="s">
        <v>147</v>
      </c>
      <c r="D30" s="97"/>
    </row>
    <row r="31" spans="1:4" ht="15.75" thickBot="1" x14ac:dyDescent="0.3">
      <c r="A31" s="96"/>
      <c r="B31" s="101"/>
      <c r="C31" s="298"/>
      <c r="D31" s="102">
        <v>0.25</v>
      </c>
    </row>
    <row r="32" spans="1:4" ht="105" customHeight="1" x14ac:dyDescent="0.25">
      <c r="A32" s="94"/>
      <c r="B32" s="98"/>
      <c r="C32" s="296" t="s">
        <v>148</v>
      </c>
      <c r="D32" s="98"/>
    </row>
    <row r="33" spans="1:4" x14ac:dyDescent="0.25">
      <c r="A33" s="94"/>
      <c r="B33" s="98"/>
      <c r="C33" s="297"/>
      <c r="D33" s="99">
        <v>0.25</v>
      </c>
    </row>
    <row r="34" spans="1:4" x14ac:dyDescent="0.25">
      <c r="A34" s="94"/>
      <c r="B34" s="98"/>
      <c r="C34" s="297"/>
      <c r="D34" s="100"/>
    </row>
    <row r="35" spans="1:4" x14ac:dyDescent="0.25">
      <c r="A35" s="94"/>
      <c r="B35" s="98"/>
      <c r="C35" s="297"/>
      <c r="D35" s="100"/>
    </row>
    <row r="36" spans="1:4" ht="15.75" thickBot="1" x14ac:dyDescent="0.3">
      <c r="A36" s="94"/>
      <c r="B36" s="98"/>
      <c r="C36" s="298"/>
      <c r="D36" s="101"/>
    </row>
    <row r="37" spans="1:4" ht="86.25" customHeight="1" x14ac:dyDescent="0.25">
      <c r="A37" s="94"/>
      <c r="B37" s="98"/>
      <c r="C37" s="296" t="s">
        <v>149</v>
      </c>
      <c r="D37" s="98"/>
    </row>
    <row r="38" spans="1:4" ht="15.75" thickBot="1" x14ac:dyDescent="0.3">
      <c r="A38" s="94"/>
      <c r="B38" s="98"/>
      <c r="C38" s="298"/>
      <c r="D38" s="102">
        <v>0.25</v>
      </c>
    </row>
    <row r="39" spans="1:4" ht="175.5" customHeight="1" x14ac:dyDescent="0.25">
      <c r="A39" s="94" t="s">
        <v>44</v>
      </c>
      <c r="B39" s="99">
        <v>0.15</v>
      </c>
      <c r="C39" s="296" t="s">
        <v>150</v>
      </c>
      <c r="D39" s="98"/>
    </row>
    <row r="40" spans="1:4" x14ac:dyDescent="0.25">
      <c r="A40" s="95"/>
      <c r="B40" s="100"/>
      <c r="C40" s="297"/>
      <c r="D40" s="98"/>
    </row>
    <row r="41" spans="1:4" ht="15.75" thickBot="1" x14ac:dyDescent="0.3">
      <c r="A41" s="95"/>
      <c r="B41" s="100"/>
      <c r="C41" s="298"/>
      <c r="D41" s="102">
        <v>0.25</v>
      </c>
    </row>
    <row r="42" spans="1:4" ht="111.75" customHeight="1" thickBot="1" x14ac:dyDescent="0.3">
      <c r="A42" s="95"/>
      <c r="B42" s="100"/>
      <c r="C42" s="103" t="s">
        <v>151</v>
      </c>
      <c r="D42" s="102">
        <v>0.25</v>
      </c>
    </row>
    <row r="43" spans="1:4" ht="15.75" thickBot="1" x14ac:dyDescent="0.3">
      <c r="A43" s="96"/>
      <c r="B43" s="101"/>
      <c r="C43" s="104"/>
    </row>
    <row r="44" spans="1:4" ht="96.75" customHeight="1" thickBot="1" x14ac:dyDescent="0.3">
      <c r="A44" s="94"/>
      <c r="B44" s="98"/>
      <c r="C44" s="103" t="s">
        <v>152</v>
      </c>
      <c r="D44" s="99">
        <v>0.5</v>
      </c>
    </row>
    <row r="45" spans="1:4" ht="224.25" customHeight="1" x14ac:dyDescent="0.25">
      <c r="A45" s="94" t="s">
        <v>117</v>
      </c>
      <c r="B45" s="99">
        <v>0.2</v>
      </c>
      <c r="C45" s="296" t="s">
        <v>153</v>
      </c>
      <c r="D45" s="98"/>
    </row>
    <row r="46" spans="1:4" x14ac:dyDescent="0.25">
      <c r="A46" s="95"/>
      <c r="B46" s="100"/>
      <c r="C46" s="297"/>
      <c r="D46" s="98"/>
    </row>
    <row r="47" spans="1:4" ht="15.75" thickBot="1" x14ac:dyDescent="0.3">
      <c r="A47" s="96"/>
      <c r="B47" s="101"/>
      <c r="C47" s="298"/>
      <c r="D47" s="102">
        <v>0.5</v>
      </c>
    </row>
    <row r="48" spans="1:4" ht="185.25" customHeight="1" x14ac:dyDescent="0.25">
      <c r="A48" s="94"/>
      <c r="B48" s="98"/>
      <c r="C48" s="292" t="s">
        <v>154</v>
      </c>
      <c r="D48" s="97"/>
    </row>
    <row r="49" spans="1:4" x14ac:dyDescent="0.25">
      <c r="A49" s="94"/>
      <c r="B49" s="98"/>
      <c r="C49" s="299"/>
      <c r="D49" s="97"/>
    </row>
    <row r="50" spans="1:4" ht="78.75" x14ac:dyDescent="0.25">
      <c r="A50" s="94" t="s">
        <v>57</v>
      </c>
      <c r="B50" s="98"/>
      <c r="C50" s="299"/>
      <c r="D50" s="97"/>
    </row>
    <row r="51" spans="1:4" ht="15.75" thickBot="1" x14ac:dyDescent="0.3">
      <c r="A51" s="96"/>
      <c r="B51" s="102">
        <v>0.35</v>
      </c>
      <c r="C51" s="293"/>
      <c r="D51" s="102">
        <v>1</v>
      </c>
    </row>
  </sheetData>
  <mergeCells count="15">
    <mergeCell ref="C39:C41"/>
    <mergeCell ref="C45:C47"/>
    <mergeCell ref="C48:C51"/>
    <mergeCell ref="C19:C24"/>
    <mergeCell ref="C25:C26"/>
    <mergeCell ref="C27:C29"/>
    <mergeCell ref="C30:C31"/>
    <mergeCell ref="C32:C36"/>
    <mergeCell ref="C37:C38"/>
    <mergeCell ref="C17:C18"/>
    <mergeCell ref="B1:B2"/>
    <mergeCell ref="C3:C7"/>
    <mergeCell ref="C8:C10"/>
    <mergeCell ref="C11:C14"/>
    <mergeCell ref="C15: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Diciembre 2018</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2019-08-28T21:32:45Z</cp:lastPrinted>
  <dcterms:created xsi:type="dcterms:W3CDTF">2016-05-18T14:48:35Z</dcterms:created>
  <dcterms:modified xsi:type="dcterms:W3CDTF">2019-08-28T22:09:49Z</dcterms:modified>
</cp:coreProperties>
</file>